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no\Desktop\"/>
    </mc:Choice>
  </mc:AlternateContent>
  <xr:revisionPtr revIDLastSave="0" documentId="8_{7774040E-3DB0-4E15-92DE-FB9DE28ADAEF}" xr6:coauthVersionLast="45" xr6:coauthVersionMax="45" xr10:uidLastSave="{00000000-0000-0000-0000-000000000000}"/>
  <bookViews>
    <workbookView xWindow="-120" yWindow="-120" windowWidth="20730" windowHeight="11160" tabRatio="596" xr2:uid="{00000000-000D-0000-FFFF-FFFF00000000}"/>
  </bookViews>
  <sheets>
    <sheet name="GRAFICO" sheetId="2" r:id="rId1"/>
    <sheet name="SIPM 2010 en adelante " sheetId="1" r:id="rId2"/>
    <sheet name="desde 2002 al 2010" sheetId="3" r:id="rId3"/>
  </sheets>
  <externalReferences>
    <externalReference r:id="rId4"/>
  </externalReferences>
  <definedNames>
    <definedName name="_Regression_Int" localSheetId="1" hidden="1">1</definedName>
    <definedName name="A_impresión_IM" localSheetId="1">'SIPM 2010 en adelante '!#REF!</definedName>
    <definedName name="A_impresión_IM">'[1]SIPM 1996 en adelante'!#REF!</definedName>
    <definedName name="_xlnm.Print_Area" localSheetId="0">GRAFICO!$B$1:$K$50</definedName>
    <definedName name="_xlnm.Print_Area" localSheetId="1">'SIPM 2010 en adelante '!$A$1:$M$151</definedName>
    <definedName name="_xlnm.Print_Titles" localSheetId="1">'SIPM 2010 en adelante '!$A:$A,'SIPM 2010 en adelante '!$1:$3</definedName>
    <definedName name="Títulos_a_imprimir_IM" localSheetId="1">'SIPM 2010 en adelante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" l="1"/>
  <c r="I150" i="1" s="1"/>
  <c r="L150" i="1"/>
  <c r="K150" i="1" s="1"/>
  <c r="M150" i="1"/>
  <c r="H149" i="1"/>
  <c r="J149" i="1"/>
  <c r="L149" i="1"/>
  <c r="F149" i="1"/>
  <c r="H148" i="1"/>
  <c r="J148" i="1"/>
  <c r="L148" i="1"/>
  <c r="F148" i="1"/>
  <c r="L147" i="1"/>
  <c r="J147" i="1"/>
  <c r="H147" i="1"/>
  <c r="H150" i="1" s="1"/>
  <c r="F147" i="1"/>
  <c r="F150" i="1" s="1"/>
  <c r="L146" i="1" l="1"/>
  <c r="J146" i="1"/>
  <c r="H146" i="1"/>
  <c r="F146" i="1"/>
  <c r="G9" i="2" l="1"/>
  <c r="G10" i="2"/>
  <c r="L145" i="1"/>
  <c r="J145" i="1"/>
  <c r="H145" i="1"/>
  <c r="F145" i="1"/>
  <c r="L144" i="1" l="1"/>
  <c r="J144" i="1"/>
  <c r="H144" i="1"/>
  <c r="F144" i="1"/>
  <c r="L143" i="1" l="1"/>
  <c r="J143" i="1"/>
  <c r="H143" i="1"/>
  <c r="F143" i="1"/>
  <c r="L142" i="1" l="1"/>
  <c r="J142" i="1"/>
  <c r="H142" i="1"/>
  <c r="F142" i="1"/>
  <c r="L141" i="1" l="1"/>
  <c r="J141" i="1"/>
  <c r="H141" i="1"/>
  <c r="F141" i="1"/>
  <c r="F140" i="1"/>
  <c r="L140" i="1" l="1"/>
  <c r="J140" i="1"/>
  <c r="H140" i="1"/>
  <c r="F139" i="1" l="1"/>
  <c r="J139" i="1"/>
  <c r="L139" i="1"/>
  <c r="H139" i="1"/>
  <c r="L138" i="1" l="1"/>
  <c r="J138" i="1"/>
  <c r="H138" i="1"/>
  <c r="F138" i="1"/>
  <c r="L136" i="1" l="1"/>
  <c r="J136" i="1"/>
  <c r="H136" i="1"/>
  <c r="F136" i="1"/>
  <c r="L135" i="1" l="1"/>
  <c r="J135" i="1"/>
  <c r="H135" i="1"/>
  <c r="F135" i="1"/>
  <c r="L134" i="1" l="1"/>
  <c r="J134" i="1"/>
  <c r="H134" i="1"/>
  <c r="F134" i="1"/>
  <c r="L133" i="1" l="1"/>
  <c r="J133" i="1"/>
  <c r="H133" i="1"/>
  <c r="F133" i="1"/>
  <c r="L132" i="1" l="1"/>
  <c r="J132" i="1"/>
  <c r="H132" i="1"/>
  <c r="F132" i="1"/>
  <c r="L131" i="1" l="1"/>
  <c r="J131" i="1"/>
  <c r="H131" i="1"/>
  <c r="F131" i="1"/>
  <c r="L130" i="1" l="1"/>
  <c r="J130" i="1"/>
  <c r="H130" i="1"/>
  <c r="F130" i="1"/>
  <c r="L129" i="1" l="1"/>
  <c r="J129" i="1"/>
  <c r="H129" i="1"/>
  <c r="F129" i="1"/>
  <c r="L128" i="1" l="1"/>
  <c r="J128" i="1"/>
  <c r="H128" i="1"/>
  <c r="F128" i="1"/>
  <c r="L127" i="1" l="1"/>
  <c r="J127" i="1"/>
  <c r="H127" i="1"/>
  <c r="L126" i="1"/>
  <c r="J126" i="1"/>
  <c r="H126" i="1"/>
  <c r="F127" i="1"/>
  <c r="F126" i="1"/>
  <c r="G150" i="1" l="1"/>
  <c r="L125" i="1" l="1"/>
  <c r="J125" i="1"/>
  <c r="H125" i="1"/>
  <c r="F125" i="1"/>
  <c r="L123" i="1" l="1"/>
  <c r="J123" i="1"/>
  <c r="H123" i="1"/>
  <c r="F123" i="1"/>
  <c r="L122" i="1" l="1"/>
  <c r="J122" i="1"/>
  <c r="H122" i="1"/>
  <c r="F122" i="1"/>
  <c r="L121" i="1" l="1"/>
  <c r="J121" i="1"/>
  <c r="H121" i="1"/>
  <c r="H120" i="1"/>
  <c r="F121" i="1"/>
  <c r="L120" i="1" l="1"/>
  <c r="J120" i="1"/>
  <c r="F120" i="1"/>
  <c r="L119" i="1" l="1"/>
  <c r="L118" i="1"/>
  <c r="L117" i="1"/>
  <c r="J119" i="1"/>
  <c r="J118" i="1"/>
  <c r="H119" i="1"/>
  <c r="H118" i="1"/>
  <c r="F119" i="1"/>
  <c r="F118" i="1"/>
  <c r="J117" i="1" l="1"/>
  <c r="H117" i="1"/>
  <c r="F117" i="1"/>
  <c r="L116" i="1" l="1"/>
  <c r="J116" i="1"/>
  <c r="H116" i="1"/>
  <c r="F116" i="1"/>
  <c r="L115" i="1" l="1"/>
  <c r="J115" i="1"/>
  <c r="H115" i="1"/>
  <c r="F115" i="1"/>
  <c r="L114" i="1" l="1"/>
  <c r="J114" i="1"/>
  <c r="H114" i="1"/>
  <c r="F114" i="1"/>
  <c r="L113" i="1" l="1"/>
  <c r="J113" i="1"/>
  <c r="H113" i="1"/>
  <c r="F113" i="1"/>
  <c r="L112" i="1" l="1"/>
  <c r="J112" i="1"/>
  <c r="H112" i="1"/>
  <c r="F112" i="1"/>
  <c r="L110" i="1" l="1"/>
  <c r="J110" i="1"/>
  <c r="H110" i="1"/>
  <c r="H109" i="1"/>
  <c r="F110" i="1"/>
  <c r="C10" i="2" l="1"/>
  <c r="L109" i="1"/>
  <c r="J109" i="1"/>
  <c r="F109" i="1"/>
  <c r="L108" i="1" l="1"/>
  <c r="J108" i="1"/>
  <c r="H108" i="1"/>
  <c r="F108" i="1"/>
  <c r="C7" i="2" l="1"/>
  <c r="F7" i="2"/>
  <c r="E7" i="2"/>
  <c r="D7" i="2"/>
  <c r="F9" i="2"/>
  <c r="E9" i="2"/>
  <c r="D9" i="2"/>
  <c r="C9" i="2"/>
  <c r="L107" i="1"/>
  <c r="J107" i="1"/>
  <c r="H107" i="1"/>
  <c r="F107" i="1"/>
  <c r="L106" i="1" l="1"/>
  <c r="J106" i="1"/>
  <c r="H106" i="1"/>
  <c r="F106" i="1"/>
  <c r="L105" i="1" l="1"/>
  <c r="J105" i="1"/>
  <c r="H105" i="1"/>
  <c r="F105" i="1"/>
  <c r="L104" i="1"/>
  <c r="J104" i="1"/>
  <c r="H104" i="1"/>
  <c r="F104" i="1"/>
  <c r="L103" i="1"/>
  <c r="J103" i="1"/>
  <c r="H103" i="1"/>
  <c r="F103" i="1"/>
  <c r="L102" i="1" l="1"/>
  <c r="J102" i="1"/>
  <c r="H102" i="1"/>
  <c r="F102" i="1"/>
  <c r="L101" i="1" l="1"/>
  <c r="J101" i="1"/>
  <c r="H101" i="1"/>
  <c r="F101" i="1"/>
  <c r="L100" i="1" l="1"/>
  <c r="J100" i="1"/>
  <c r="H100" i="1"/>
  <c r="F100" i="1"/>
  <c r="L99" i="1" l="1"/>
  <c r="J99" i="1"/>
  <c r="H99" i="1"/>
  <c r="F99" i="1"/>
  <c r="L97" i="1" l="1"/>
  <c r="J97" i="1"/>
  <c r="H97" i="1"/>
  <c r="F97" i="1"/>
  <c r="L96" i="1" l="1"/>
  <c r="J96" i="1"/>
  <c r="H96" i="1"/>
  <c r="F96" i="1"/>
  <c r="L95" i="1" l="1"/>
  <c r="J95" i="1"/>
  <c r="H95" i="1"/>
  <c r="F95" i="1"/>
  <c r="L94" i="1" l="1"/>
  <c r="J94" i="1"/>
  <c r="H94" i="1"/>
  <c r="F94" i="1"/>
  <c r="L93" i="1" l="1"/>
  <c r="J93" i="1"/>
  <c r="J92" i="1"/>
  <c r="H93" i="1"/>
  <c r="F93" i="1"/>
  <c r="F10" i="2" l="1"/>
  <c r="E10" i="2"/>
  <c r="D10" i="2"/>
  <c r="L92" i="1"/>
  <c r="L91" i="1"/>
  <c r="H92" i="1"/>
  <c r="F92" i="1"/>
  <c r="J91" i="1" l="1"/>
  <c r="H91" i="1"/>
  <c r="F91" i="1"/>
  <c r="J90" i="1" l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F90" i="1" l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 l="1"/>
  <c r="F18" i="1"/>
  <c r="F17" i="1"/>
  <c r="F16" i="1"/>
  <c r="F15" i="1"/>
  <c r="F14" i="1"/>
  <c r="F13" i="1"/>
  <c r="F12" i="1"/>
  <c r="F11" i="1"/>
  <c r="F10" i="1"/>
  <c r="F9" i="1"/>
  <c r="F8" i="1"/>
  <c r="L90" i="1" l="1"/>
  <c r="L89" i="1" l="1"/>
  <c r="L88" i="1" l="1"/>
  <c r="L87" i="1" l="1"/>
  <c r="L86" i="1" l="1"/>
  <c r="I10" i="2"/>
  <c r="L84" i="1"/>
  <c r="L83" i="1"/>
  <c r="H10" i="2"/>
  <c r="L82" i="1"/>
  <c r="L81" i="1"/>
  <c r="L79" i="1"/>
  <c r="L80" i="1"/>
  <c r="L78" i="1"/>
  <c r="I7" i="2"/>
  <c r="G7" i="2"/>
  <c r="H7" i="2"/>
  <c r="I9" i="2" l="1"/>
  <c r="J7" i="2"/>
  <c r="H9" i="2"/>
  <c r="J9" i="2" l="1"/>
  <c r="J10" i="2" l="1"/>
  <c r="L77" i="1"/>
</calcChain>
</file>

<file path=xl/sharedStrings.xml><?xml version="1.0" encoding="utf-8"?>
<sst xmlns="http://schemas.openxmlformats.org/spreadsheetml/2006/main" count="321" uniqueCount="87">
  <si>
    <t>INFORMACION SOBRE COSTOS  DEL DEPARTAMENTO DE TRANSPORTE</t>
  </si>
  <si>
    <t>Indice de precios internos al por mayor (IPIM)</t>
  </si>
  <si>
    <t>Indice de evolucion precios insumos de transporte carretero (FADEEAC))</t>
  </si>
  <si>
    <t>Nivel</t>
  </si>
  <si>
    <t xml:space="preserve">   Productos nacionales</t>
  </si>
  <si>
    <t>Productos</t>
  </si>
  <si>
    <t>Acumulado</t>
  </si>
  <si>
    <t>general</t>
  </si>
  <si>
    <t>Total</t>
  </si>
  <si>
    <t>Primarios</t>
  </si>
  <si>
    <t>Importados</t>
  </si>
  <si>
    <t>CEDOL</t>
  </si>
  <si>
    <t>FADEEAC</t>
  </si>
  <si>
    <t>COMBUSTIBLE</t>
  </si>
  <si>
    <t>MANO DE OBRA</t>
  </si>
  <si>
    <t>Dic</t>
  </si>
  <si>
    <t>Mensual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</si>
  <si>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</si>
  <si>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</si>
  <si>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</si>
  <si>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</si>
  <si>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</si>
  <si>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</si>
  <si>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</si>
  <si>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</si>
  <si>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</si>
  <si>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</si>
  <si>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</si>
  <si>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Sep</t>
  </si>
  <si>
    <t>Abr.</t>
  </si>
  <si>
    <t>Prod.Nac.Total</t>
  </si>
  <si>
    <t>Prod.Nac.Primarios</t>
  </si>
  <si>
    <t>Prod. Importados</t>
  </si>
  <si>
    <t>GRAFICO COMPARATIVO DE LA EVOLUCION DE LOS PRINCIPALES REFERENTES DE COSTOS DE LA OPERACIÓN LOGISTICA</t>
  </si>
  <si>
    <t>Operación Logística</t>
  </si>
  <si>
    <t>Basedic'01</t>
  </si>
  <si>
    <t>FECHA:</t>
  </si>
  <si>
    <t>PLANILLA DE BASE DE DATOS</t>
  </si>
  <si>
    <t>Jun.</t>
  </si>
  <si>
    <t>BASE DE DATOS</t>
  </si>
  <si>
    <t>Dic. '01</t>
  </si>
  <si>
    <t>Nov.</t>
  </si>
  <si>
    <t>Dic.</t>
  </si>
  <si>
    <t>Ene.</t>
  </si>
  <si>
    <t>May.</t>
  </si>
  <si>
    <t>Jul.</t>
  </si>
  <si>
    <t>Oct.</t>
  </si>
  <si>
    <t>Feb.</t>
  </si>
  <si>
    <t>Jul,</t>
  </si>
  <si>
    <t>Ago.</t>
  </si>
  <si>
    <t>Sep.</t>
  </si>
  <si>
    <t>Mar.</t>
  </si>
  <si>
    <t>Agos.</t>
  </si>
  <si>
    <t>Sept.</t>
  </si>
  <si>
    <t>543.92</t>
  </si>
  <si>
    <t xml:space="preserve"> Año 2014</t>
  </si>
  <si>
    <t>Ultimo 12 meses</t>
  </si>
  <si>
    <t>Dic..</t>
  </si>
  <si>
    <t xml:space="preserve"> </t>
  </si>
  <si>
    <t>Ultimo mes</t>
  </si>
  <si>
    <t>Oct.*</t>
  </si>
  <si>
    <t xml:space="preserve"> SIN DATOS DE  INDEC</t>
  </si>
  <si>
    <t>Enero</t>
  </si>
  <si>
    <t>Mzo.</t>
  </si>
  <si>
    <t>Nivel Gral</t>
  </si>
  <si>
    <t xml:space="preserve">IPIM  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</si>
  <si>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</si>
  <si>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</si>
  <si>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</si>
  <si>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</si>
  <si>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</si>
  <si>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</si>
  <si>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</si>
  <si>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</si>
  <si>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Diciembre</t>
  </si>
  <si>
    <t>Marzo</t>
  </si>
  <si>
    <t xml:space="preserve">Enero </t>
  </si>
  <si>
    <t>Abril</t>
  </si>
  <si>
    <t>Ultimo año</t>
  </si>
  <si>
    <t>Ultimo Mes</t>
  </si>
  <si>
    <t>Variación 2020</t>
  </si>
  <si>
    <t>Indice de precios internos al por mayor (IPIM) - Fuente INDEC 2020</t>
  </si>
  <si>
    <t>Camara CEDOL 2020</t>
  </si>
  <si>
    <t>Fuente de información FADEEAC 2020</t>
  </si>
  <si>
    <t>Oct. 2020</t>
  </si>
  <si>
    <t xml:space="preserve">Últimas  cifras publicadas por  INDEC corresponden  a Septiembre 2020. </t>
  </si>
  <si>
    <r>
      <t>Fuentes:</t>
    </r>
    <r>
      <rPr>
        <sz val="10"/>
        <rFont val="Arial"/>
        <family val="2"/>
      </rPr>
      <t xml:space="preserve"> INDEC, (últimos datos publicados son de Octubre '20 sobre datos de mes de Septiembre) y Dirección de estadísticas de servicios y precios, CEDOL y FADEEAC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</si>
</sst>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000,000"/>
    <numFmt numFmtId="165" formatCode="0.000000_)"/>
    <numFmt numFmtId="166" formatCode="0.00_)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0_)"/>
    <numFmt numFmtId="170" formatCode="0.0%"/>
    <numFmt numFmtId="171" formatCode="[$-C0A]d\-mmm\-yy;@"/>
    <numFmt numFmtId="172" formatCode="0.000%"/>
    <numFmt numFmtId="173" formatCode="0.0_)"/>
  </numFmts>
  <fonts count="44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sz val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499984740745262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8" fontId="1" fillId="0" borderId="0" applyFont="0" applyFill="0" applyBorder="0" applyAlignment="0" applyProtection="0"/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/>
    <xf numFmtId="165" fontId="3" fillId="0" borderId="0"/>
    <xf numFmtId="165" fontId="3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</cellStyleXfs>
  <cellXfs count="571">
    <xf numFmtId="0" fontId="0" fillId="0" borderId="0" xfId="0"/>
    <xf numFmtId="165" fontId="5" fillId="0" borderId="0" xfId="47" applyFont="1"/>
    <xf numFmtId="165" fontId="5" fillId="0" borderId="9" xfId="47" applyFont="1" applyFill="1" applyBorder="1" applyAlignment="1" applyProtection="1">
      <alignment horizontal="left"/>
    </xf>
    <xf numFmtId="165" fontId="5" fillId="0" borderId="10" xfId="47" applyFont="1" applyBorder="1"/>
    <xf numFmtId="165" fontId="5" fillId="0" borderId="11" xfId="46" applyFont="1" applyFill="1" applyBorder="1" applyAlignment="1" applyProtection="1">
      <alignment horizontal="center"/>
    </xf>
    <xf numFmtId="165" fontId="5" fillId="0" borderId="12" xfId="47" applyFont="1" applyFill="1" applyBorder="1" applyAlignment="1" applyProtection="1">
      <alignment horizontal="center"/>
    </xf>
    <xf numFmtId="2" fontId="5" fillId="0" borderId="0" xfId="47" applyNumberFormat="1" applyFont="1" applyFill="1" applyBorder="1" applyAlignment="1" applyProtection="1">
      <alignment horizontal="right"/>
    </xf>
    <xf numFmtId="10" fontId="5" fillId="0" borderId="13" xfId="49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right"/>
    </xf>
    <xf numFmtId="10" fontId="5" fillId="0" borderId="13" xfId="49" applyNumberFormat="1" applyFont="1" applyBorder="1" applyAlignment="1">
      <alignment horizontal="right"/>
    </xf>
    <xf numFmtId="10" fontId="5" fillId="0" borderId="13" xfId="49" applyNumberFormat="1" applyFont="1" applyFill="1" applyBorder="1" applyAlignment="1" applyProtection="1">
      <alignment horizontal="right"/>
    </xf>
    <xf numFmtId="165" fontId="5" fillId="0" borderId="0" xfId="47" applyFont="1" applyAlignment="1">
      <alignment horizontal="right"/>
    </xf>
    <xf numFmtId="10" fontId="5" fillId="0" borderId="13" xfId="49" applyNumberFormat="1" applyFont="1" applyFill="1" applyBorder="1" applyAlignment="1"/>
    <xf numFmtId="10" fontId="5" fillId="0" borderId="13" xfId="0" applyNumberFormat="1" applyFont="1" applyFill="1" applyBorder="1"/>
    <xf numFmtId="10" fontId="5" fillId="0" borderId="13" xfId="49" applyNumberFormat="1" applyFont="1" applyFill="1" applyBorder="1"/>
    <xf numFmtId="2" fontId="5" fillId="0" borderId="0" xfId="47" applyNumberFormat="1" applyFont="1" applyFill="1" applyBorder="1" applyAlignment="1" applyProtection="1"/>
    <xf numFmtId="2" fontId="4" fillId="0" borderId="14" xfId="43" applyNumberFormat="1" applyFont="1" applyFill="1" applyBorder="1" applyAlignment="1">
      <alignment horizontal="center"/>
    </xf>
    <xf numFmtId="10" fontId="5" fillId="0" borderId="13" xfId="49" applyNumberFormat="1" applyFont="1" applyFill="1" applyBorder="1" applyAlignment="1" applyProtection="1"/>
    <xf numFmtId="165" fontId="5" fillId="0" borderId="0" xfId="47" applyFont="1" applyBorder="1"/>
    <xf numFmtId="2" fontId="5" fillId="0" borderId="0" xfId="47" applyNumberFormat="1" applyFont="1" applyBorder="1"/>
    <xf numFmtId="2" fontId="4" fillId="0" borderId="14" xfId="0" applyNumberFormat="1" applyFont="1" applyFill="1" applyBorder="1" applyAlignment="1">
      <alignment horizontal="center"/>
    </xf>
    <xf numFmtId="10" fontId="5" fillId="0" borderId="13" xfId="49" applyNumberFormat="1" applyFont="1" applyBorder="1"/>
    <xf numFmtId="10" fontId="5" fillId="0" borderId="13" xfId="0" applyNumberFormat="1" applyFont="1" applyBorder="1"/>
    <xf numFmtId="10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0" fontId="5" fillId="0" borderId="13" xfId="47" applyNumberFormat="1" applyFont="1" applyBorder="1"/>
    <xf numFmtId="10" fontId="5" fillId="0" borderId="0" xfId="0" applyNumberFormat="1" applyFont="1" applyBorder="1"/>
    <xf numFmtId="2" fontId="4" fillId="0" borderId="14" xfId="42" applyNumberFormat="1" applyFont="1" applyFill="1" applyBorder="1" applyAlignment="1">
      <alignment horizontal="center"/>
    </xf>
    <xf numFmtId="165" fontId="5" fillId="0" borderId="0" xfId="47" applyFont="1" applyFill="1" applyBorder="1"/>
    <xf numFmtId="165" fontId="5" fillId="0" borderId="0" xfId="47" applyFont="1" applyAlignment="1">
      <alignment horizontal="center"/>
    </xf>
    <xf numFmtId="0" fontId="0" fillId="0" borderId="0" xfId="0" applyBorder="1"/>
    <xf numFmtId="165" fontId="5" fillId="0" borderId="10" xfId="47" applyFont="1" applyFill="1" applyBorder="1" applyAlignment="1" applyProtection="1">
      <alignment horizontal="center"/>
    </xf>
    <xf numFmtId="165" fontId="5" fillId="0" borderId="15" xfId="47" applyFont="1" applyFill="1" applyBorder="1" applyAlignment="1" applyProtection="1">
      <alignment horizontal="center"/>
    </xf>
    <xf numFmtId="165" fontId="5" fillId="0" borderId="16" xfId="47" applyFont="1" applyFill="1" applyBorder="1" applyAlignment="1" applyProtection="1">
      <alignment horizontal="center"/>
    </xf>
    <xf numFmtId="165" fontId="5" fillId="0" borderId="17" xfId="47" applyFont="1" applyFill="1" applyBorder="1" applyAlignment="1" applyProtection="1">
      <alignment horizontal="center"/>
    </xf>
    <xf numFmtId="2" fontId="4" fillId="0" borderId="0" xfId="43" applyNumberFormat="1" applyFont="1" applyFill="1" applyBorder="1" applyAlignment="1">
      <alignment horizontal="center"/>
    </xf>
    <xf numFmtId="2" fontId="4" fillId="0" borderId="0" xfId="42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46" applyNumberFormat="1" applyFont="1" applyFill="1" applyBorder="1" applyAlignment="1" applyProtection="1">
      <alignment horizontal="center"/>
    </xf>
    <xf numFmtId="165" fontId="5" fillId="0" borderId="14" xfId="47" applyFont="1" applyBorder="1" applyAlignment="1">
      <alignment horizontal="center"/>
    </xf>
    <xf numFmtId="2" fontId="4" fillId="0" borderId="14" xfId="43" applyNumberFormat="1" applyFont="1" applyBorder="1" applyAlignment="1">
      <alignment horizontal="center"/>
    </xf>
    <xf numFmtId="165" fontId="5" fillId="0" borderId="16" xfId="46" applyFont="1" applyFill="1" applyBorder="1" applyAlignment="1" applyProtection="1">
      <alignment horizontal="center"/>
    </xf>
    <xf numFmtId="2" fontId="4" fillId="24" borderId="18" xfId="47" applyNumberFormat="1" applyFont="1" applyFill="1" applyBorder="1" applyAlignment="1" applyProtection="1">
      <alignment horizontal="right"/>
    </xf>
    <xf numFmtId="2" fontId="4" fillId="24" borderId="19" xfId="47" applyNumberFormat="1" applyFont="1" applyFill="1" applyBorder="1" applyAlignment="1" applyProtection="1">
      <alignment horizontal="right"/>
    </xf>
    <xf numFmtId="165" fontId="5" fillId="0" borderId="20" xfId="46" applyFont="1" applyFill="1" applyBorder="1" applyAlignment="1" applyProtection="1">
      <alignment horizontal="center"/>
    </xf>
    <xf numFmtId="165" fontId="5" fillId="0" borderId="21" xfId="47" applyFont="1" applyBorder="1"/>
    <xf numFmtId="165" fontId="5" fillId="0" borderId="22" xfId="47" applyFont="1" applyBorder="1"/>
    <xf numFmtId="165" fontId="5" fillId="0" borderId="23" xfId="46" applyFont="1" applyFill="1" applyBorder="1" applyAlignment="1">
      <alignment horizontal="left"/>
    </xf>
    <xf numFmtId="165" fontId="5" fillId="0" borderId="24" xfId="46" applyFont="1" applyFill="1" applyBorder="1" applyAlignment="1">
      <alignment horizontal="center"/>
    </xf>
    <xf numFmtId="2" fontId="5" fillId="0" borderId="0" xfId="46" applyNumberFormat="1" applyFont="1" applyFill="1" applyBorder="1" applyAlignment="1" applyProtection="1">
      <alignment horizontal="right"/>
    </xf>
    <xf numFmtId="10" fontId="6" fillId="25" borderId="12" xfId="49" applyNumberFormat="1" applyFont="1" applyFill="1" applyBorder="1" applyAlignment="1">
      <alignment horizontal="center" vertical="center"/>
    </xf>
    <xf numFmtId="165" fontId="4" fillId="0" borderId="25" xfId="47" applyFont="1" applyFill="1" applyBorder="1" applyAlignment="1">
      <alignment horizontal="center"/>
    </xf>
    <xf numFmtId="165" fontId="5" fillId="0" borderId="26" xfId="46" applyFont="1" applyFill="1" applyBorder="1" applyAlignment="1">
      <alignment horizontal="center"/>
    </xf>
    <xf numFmtId="165" fontId="5" fillId="0" borderId="27" xfId="46" applyFont="1" applyFill="1" applyBorder="1" applyAlignment="1" applyProtection="1">
      <alignment horizontal="center"/>
    </xf>
    <xf numFmtId="169" fontId="4" fillId="0" borderId="28" xfId="47" applyNumberFormat="1" applyFont="1" applyBorder="1" applyAlignment="1">
      <alignment horizontal="center"/>
    </xf>
    <xf numFmtId="165" fontId="5" fillId="0" borderId="29" xfId="47" applyFont="1" applyBorder="1"/>
    <xf numFmtId="2" fontId="4" fillId="0" borderId="30" xfId="46" applyNumberFormat="1" applyFont="1" applyFill="1" applyBorder="1" applyAlignment="1" applyProtection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28" xfId="47" applyNumberFormat="1" applyFont="1" applyBorder="1" applyAlignment="1">
      <alignment horizontal="center"/>
    </xf>
    <xf numFmtId="165" fontId="5" fillId="0" borderId="29" xfId="46" applyFont="1" applyBorder="1"/>
    <xf numFmtId="165" fontId="4" fillId="0" borderId="31" xfId="46" applyFont="1" applyFill="1" applyBorder="1" applyAlignment="1" applyProtection="1">
      <alignment horizontal="center"/>
    </xf>
    <xf numFmtId="2" fontId="4" fillId="26" borderId="16" xfId="46" applyNumberFormat="1" applyFont="1" applyFill="1" applyBorder="1" applyAlignment="1" applyProtection="1">
      <alignment horizontal="right"/>
    </xf>
    <xf numFmtId="2" fontId="4" fillId="24" borderId="33" xfId="47" applyNumberFormat="1" applyFont="1" applyFill="1" applyBorder="1" applyAlignment="1" applyProtection="1">
      <alignment horizontal="right"/>
    </xf>
    <xf numFmtId="165" fontId="4" fillId="0" borderId="34" xfId="46" applyFont="1" applyFill="1" applyBorder="1" applyAlignment="1" applyProtection="1">
      <alignment horizontal="center"/>
    </xf>
    <xf numFmtId="1" fontId="4" fillId="0" borderId="34" xfId="47" applyNumberFormat="1" applyFont="1" applyBorder="1" applyAlignment="1">
      <alignment horizontal="center"/>
    </xf>
    <xf numFmtId="2" fontId="5" fillId="0" borderId="12" xfId="46" applyNumberFormat="1" applyFont="1" applyFill="1" applyBorder="1" applyAlignment="1" applyProtection="1">
      <alignment horizontal="center"/>
    </xf>
    <xf numFmtId="2" fontId="5" fillId="0" borderId="39" xfId="46" applyNumberFormat="1" applyFont="1" applyFill="1" applyBorder="1" applyAlignment="1" applyProtection="1">
      <alignment horizontal="center"/>
    </xf>
    <xf numFmtId="1" fontId="4" fillId="0" borderId="28" xfId="46" applyNumberFormat="1" applyFont="1" applyBorder="1" applyAlignment="1">
      <alignment horizontal="center"/>
    </xf>
    <xf numFmtId="2" fontId="4" fillId="26" borderId="11" xfId="46" applyNumberFormat="1" applyFont="1" applyFill="1" applyBorder="1" applyAlignment="1" applyProtection="1">
      <alignment horizontal="right"/>
    </xf>
    <xf numFmtId="10" fontId="5" fillId="0" borderId="29" xfId="0" applyNumberFormat="1" applyFont="1" applyFill="1" applyBorder="1" applyAlignment="1">
      <alignment horizontal="center"/>
    </xf>
    <xf numFmtId="10" fontId="5" fillId="0" borderId="29" xfId="49" applyNumberFormat="1" applyFont="1" applyBorder="1" applyAlignment="1">
      <alignment horizontal="center"/>
    </xf>
    <xf numFmtId="10" fontId="5" fillId="0" borderId="29" xfId="49" applyNumberFormat="1" applyFont="1" applyFill="1" applyBorder="1" applyAlignment="1">
      <alignment horizontal="center"/>
    </xf>
    <xf numFmtId="165" fontId="5" fillId="0" borderId="43" xfId="47" applyFont="1" applyBorder="1"/>
    <xf numFmtId="165" fontId="5" fillId="0" borderId="44" xfId="47" applyFont="1" applyBorder="1"/>
    <xf numFmtId="165" fontId="5" fillId="0" borderId="45" xfId="47" applyFont="1" applyBorder="1"/>
    <xf numFmtId="2" fontId="5" fillId="0" borderId="11" xfId="46" applyNumberFormat="1" applyFont="1" applyFill="1" applyBorder="1" applyAlignment="1" applyProtection="1">
      <alignment horizontal="center"/>
    </xf>
    <xf numFmtId="2" fontId="31" fillId="0" borderId="43" xfId="46" applyNumberFormat="1" applyFont="1" applyFill="1" applyBorder="1" applyAlignment="1" applyProtection="1">
      <alignment horizontal="center"/>
    </xf>
    <xf numFmtId="2" fontId="31" fillId="0" borderId="44" xfId="46" applyNumberFormat="1" applyFont="1" applyFill="1" applyBorder="1" applyAlignment="1" applyProtection="1">
      <alignment horizontal="right"/>
    </xf>
    <xf numFmtId="2" fontId="31" fillId="0" borderId="45" xfId="46" applyNumberFormat="1" applyFont="1" applyFill="1" applyBorder="1" applyAlignment="1" applyProtection="1">
      <alignment horizontal="right"/>
    </xf>
    <xf numFmtId="2" fontId="5" fillId="0" borderId="46" xfId="47" applyNumberFormat="1" applyFont="1" applyFill="1" applyBorder="1" applyAlignment="1" applyProtection="1">
      <alignment horizontal="right"/>
    </xf>
    <xf numFmtId="2" fontId="5" fillId="0" borderId="47" xfId="47" applyNumberFormat="1" applyFont="1" applyFill="1" applyBorder="1" applyAlignment="1" applyProtection="1"/>
    <xf numFmtId="166" fontId="5" fillId="0" borderId="47" xfId="47" applyNumberFormat="1" applyFont="1" applyFill="1" applyBorder="1" applyAlignment="1" applyProtection="1"/>
    <xf numFmtId="16" fontId="4" fillId="0" borderId="46" xfId="0" applyNumberFormat="1" applyFont="1" applyFill="1" applyBorder="1" applyAlignment="1">
      <alignment horizontal="center"/>
    </xf>
    <xf numFmtId="10" fontId="4" fillId="0" borderId="33" xfId="49" applyNumberFormat="1" applyFont="1" applyFill="1" applyBorder="1" applyAlignment="1">
      <alignment horizontal="center"/>
    </xf>
    <xf numFmtId="165" fontId="5" fillId="0" borderId="47" xfId="47" applyFont="1" applyBorder="1"/>
    <xf numFmtId="10" fontId="5" fillId="0" borderId="48" xfId="0" applyNumberFormat="1" applyFont="1" applyBorder="1"/>
    <xf numFmtId="10" fontId="4" fillId="0" borderId="49" xfId="49" applyNumberFormat="1" applyFont="1" applyFill="1" applyBorder="1" applyAlignment="1">
      <alignment horizontal="center"/>
    </xf>
    <xf numFmtId="2" fontId="5" fillId="0" borderId="20" xfId="46" applyNumberFormat="1" applyFont="1" applyFill="1" applyBorder="1" applyAlignment="1" applyProtection="1">
      <alignment horizontal="right"/>
    </xf>
    <xf numFmtId="2" fontId="5" fillId="0" borderId="20" xfId="46" applyNumberFormat="1" applyFont="1" applyFill="1" applyBorder="1" applyAlignment="1" applyProtection="1"/>
    <xf numFmtId="2" fontId="5" fillId="0" borderId="20" xfId="47" applyNumberFormat="1" applyFont="1" applyBorder="1"/>
    <xf numFmtId="165" fontId="5" fillId="0" borderId="42" xfId="46" applyFont="1" applyBorder="1"/>
    <xf numFmtId="2" fontId="5" fillId="0" borderId="54" xfId="47" applyNumberFormat="1" applyFont="1" applyFill="1" applyBorder="1" applyAlignment="1" applyProtection="1"/>
    <xf numFmtId="2" fontId="5" fillId="0" borderId="55" xfId="47" applyNumberFormat="1" applyFont="1" applyFill="1" applyBorder="1" applyAlignment="1" applyProtection="1">
      <alignment horizontal="center"/>
    </xf>
    <xf numFmtId="2" fontId="5" fillId="0" borderId="56" xfId="47" applyNumberFormat="1" applyFont="1" applyFill="1" applyBorder="1" applyAlignment="1" applyProtection="1"/>
    <xf numFmtId="2" fontId="5" fillId="0" borderId="57" xfId="47" applyNumberFormat="1" applyFont="1" applyFill="1" applyBorder="1" applyAlignment="1" applyProtection="1"/>
    <xf numFmtId="2" fontId="5" fillId="0" borderId="58" xfId="47" applyNumberFormat="1" applyFont="1" applyFill="1" applyBorder="1" applyAlignment="1" applyProtection="1"/>
    <xf numFmtId="2" fontId="5" fillId="0" borderId="59" xfId="46" applyNumberFormat="1" applyFont="1" applyFill="1" applyBorder="1" applyAlignment="1" applyProtection="1">
      <alignment horizontal="center"/>
    </xf>
    <xf numFmtId="2" fontId="5" fillId="0" borderId="30" xfId="46" applyNumberFormat="1" applyFont="1" applyFill="1" applyBorder="1" applyAlignment="1" applyProtection="1"/>
    <xf numFmtId="2" fontId="5" fillId="0" borderId="59" xfId="47" applyNumberFormat="1" applyFont="1" applyBorder="1" applyAlignment="1">
      <alignment horizontal="center"/>
    </xf>
    <xf numFmtId="2" fontId="5" fillId="0" borderId="30" xfId="47" applyNumberFormat="1" applyFont="1" applyBorder="1"/>
    <xf numFmtId="2" fontId="5" fillId="0" borderId="30" xfId="46" applyNumberFormat="1" applyFont="1" applyFill="1" applyBorder="1" applyAlignment="1" applyProtection="1">
      <alignment horizontal="right"/>
    </xf>
    <xf numFmtId="2" fontId="4" fillId="0" borderId="62" xfId="0" applyNumberFormat="1" applyFont="1" applyBorder="1" applyAlignment="1">
      <alignment horizontal="center"/>
    </xf>
    <xf numFmtId="10" fontId="5" fillId="0" borderId="55" xfId="0" applyNumberFormat="1" applyFont="1" applyFill="1" applyBorder="1" applyAlignment="1">
      <alignment horizontal="center"/>
    </xf>
    <xf numFmtId="10" fontId="5" fillId="0" borderId="56" xfId="0" applyNumberFormat="1" applyFont="1" applyBorder="1"/>
    <xf numFmtId="2" fontId="4" fillId="0" borderId="58" xfId="0" applyNumberFormat="1" applyFont="1" applyBorder="1" applyAlignment="1">
      <alignment horizontal="center"/>
    </xf>
    <xf numFmtId="10" fontId="5" fillId="0" borderId="59" xfId="0" applyNumberFormat="1" applyFont="1" applyFill="1" applyBorder="1" applyAlignment="1">
      <alignment horizontal="center"/>
    </xf>
    <xf numFmtId="10" fontId="5" fillId="0" borderId="59" xfId="49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0" fontId="5" fillId="0" borderId="42" xfId="0" applyNumberFormat="1" applyFont="1" applyBorder="1"/>
    <xf numFmtId="2" fontId="4" fillId="0" borderId="63" xfId="0" applyNumberFormat="1" applyFont="1" applyBorder="1" applyAlignment="1">
      <alignment horizontal="center"/>
    </xf>
    <xf numFmtId="10" fontId="5" fillId="0" borderId="29" xfId="0" applyNumberFormat="1" applyFont="1" applyBorder="1"/>
    <xf numFmtId="166" fontId="4" fillId="0" borderId="56" xfId="47" applyNumberFormat="1" applyFont="1" applyBorder="1" applyAlignment="1">
      <alignment horizontal="center"/>
    </xf>
    <xf numFmtId="10" fontId="5" fillId="0" borderId="29" xfId="0" applyNumberFormat="1" applyFont="1" applyFill="1" applyBorder="1"/>
    <xf numFmtId="165" fontId="5" fillId="0" borderId="61" xfId="47" applyFont="1" applyBorder="1"/>
    <xf numFmtId="2" fontId="5" fillId="0" borderId="54" xfId="47" applyNumberFormat="1" applyFont="1" applyFill="1" applyBorder="1" applyAlignment="1" applyProtection="1">
      <alignment horizontal="right"/>
    </xf>
    <xf numFmtId="10" fontId="5" fillId="0" borderId="61" xfId="0" applyNumberFormat="1" applyFont="1" applyFill="1" applyBorder="1" applyAlignment="1">
      <alignment horizontal="center"/>
    </xf>
    <xf numFmtId="2" fontId="4" fillId="0" borderId="62" xfId="42" applyNumberFormat="1" applyFont="1" applyFill="1" applyBorder="1" applyAlignment="1">
      <alignment horizontal="center"/>
    </xf>
    <xf numFmtId="10" fontId="5" fillId="0" borderId="54" xfId="0" applyNumberFormat="1" applyFont="1" applyBorder="1"/>
    <xf numFmtId="2" fontId="5" fillId="0" borderId="12" xfId="47" applyNumberFormat="1" applyFont="1" applyBorder="1" applyAlignment="1">
      <alignment horizontal="center"/>
    </xf>
    <xf numFmtId="1" fontId="4" fillId="0" borderId="64" xfId="46" applyNumberFormat="1" applyFont="1" applyBorder="1" applyAlignment="1">
      <alignment horizontal="center"/>
    </xf>
    <xf numFmtId="2" fontId="5" fillId="0" borderId="18" xfId="46" applyNumberFormat="1" applyFont="1" applyFill="1" applyBorder="1" applyAlignment="1" applyProtection="1">
      <alignment horizontal="center"/>
    </xf>
    <xf numFmtId="166" fontId="5" fillId="0" borderId="44" xfId="47" applyNumberFormat="1" applyFont="1" applyFill="1" applyBorder="1" applyAlignment="1" applyProtection="1">
      <alignment horizontal="center"/>
    </xf>
    <xf numFmtId="2" fontId="4" fillId="0" borderId="44" xfId="0" applyNumberFormat="1" applyFont="1" applyFill="1" applyBorder="1" applyAlignment="1">
      <alignment horizontal="center"/>
    </xf>
    <xf numFmtId="165" fontId="4" fillId="0" borderId="67" xfId="46" applyFont="1" applyFill="1" applyBorder="1" applyAlignment="1">
      <alignment horizontal="center"/>
    </xf>
    <xf numFmtId="165" fontId="4" fillId="0" borderId="44" xfId="46" applyFont="1" applyFill="1" applyBorder="1" applyAlignment="1">
      <alignment horizontal="center"/>
    </xf>
    <xf numFmtId="165" fontId="4" fillId="0" borderId="67" xfId="46" applyFont="1" applyFill="1" applyBorder="1" applyAlignment="1" applyProtection="1">
      <alignment horizontal="center"/>
    </xf>
    <xf numFmtId="165" fontId="4" fillId="0" borderId="44" xfId="46" applyFont="1" applyFill="1" applyBorder="1" applyAlignment="1" applyProtection="1">
      <alignment horizontal="center"/>
    </xf>
    <xf numFmtId="165" fontId="4" fillId="0" borderId="45" xfId="46" applyFont="1" applyFill="1" applyBorder="1" applyAlignment="1" applyProtection="1">
      <alignment horizontal="center"/>
    </xf>
    <xf numFmtId="2" fontId="5" fillId="0" borderId="43" xfId="47" applyNumberFormat="1" applyFont="1" applyBorder="1"/>
    <xf numFmtId="2" fontId="5" fillId="0" borderId="44" xfId="47" applyNumberFormat="1" applyFont="1" applyBorder="1"/>
    <xf numFmtId="165" fontId="4" fillId="0" borderId="68" xfId="47" applyFont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 applyAlignment="1">
      <alignment horizontal="center"/>
    </xf>
    <xf numFmtId="2" fontId="5" fillId="0" borderId="45" xfId="46" applyNumberFormat="1" applyFont="1" applyBorder="1" applyAlignment="1">
      <alignment horizontal="center"/>
    </xf>
    <xf numFmtId="166" fontId="5" fillId="0" borderId="43" xfId="47" applyNumberFormat="1" applyFont="1" applyFill="1" applyBorder="1" applyAlignment="1" applyProtection="1">
      <alignment horizontal="center"/>
    </xf>
    <xf numFmtId="165" fontId="5" fillId="0" borderId="43" xfId="47" applyFont="1" applyBorder="1" applyAlignment="1">
      <alignment horizontal="right"/>
    </xf>
    <xf numFmtId="165" fontId="5" fillId="0" borderId="44" xfId="47" applyFont="1" applyBorder="1" applyAlignment="1">
      <alignment horizontal="center"/>
    </xf>
    <xf numFmtId="165" fontId="5" fillId="0" borderId="67" xfId="47" applyFont="1" applyBorder="1"/>
    <xf numFmtId="165" fontId="5" fillId="0" borderId="45" xfId="47" applyFont="1" applyBorder="1" applyAlignment="1">
      <alignment horizontal="center"/>
    </xf>
    <xf numFmtId="2" fontId="5" fillId="0" borderId="43" xfId="47" applyNumberFormat="1" applyFont="1" applyFill="1" applyBorder="1" applyAlignment="1" applyProtection="1">
      <alignment horizontal="right"/>
    </xf>
    <xf numFmtId="2" fontId="5" fillId="0" borderId="44" xfId="47" applyNumberFormat="1" applyFont="1" applyFill="1" applyBorder="1" applyAlignment="1" applyProtection="1">
      <alignment horizontal="right"/>
    </xf>
    <xf numFmtId="165" fontId="5" fillId="0" borderId="68" xfId="47" applyFont="1" applyBorder="1"/>
    <xf numFmtId="2" fontId="5" fillId="0" borderId="67" xfId="46" applyNumberFormat="1" applyFont="1" applyFill="1" applyBorder="1" applyAlignment="1" applyProtection="1">
      <alignment horizontal="right"/>
    </xf>
    <xf numFmtId="2" fontId="5" fillId="0" borderId="68" xfId="46" applyNumberFormat="1" applyFont="1" applyFill="1" applyBorder="1" applyAlignment="1" applyProtection="1">
      <alignment horizontal="right"/>
    </xf>
    <xf numFmtId="2" fontId="5" fillId="0" borderId="45" xfId="46" applyNumberFormat="1" applyFont="1" applyFill="1" applyBorder="1" applyAlignment="1" applyProtection="1">
      <alignment horizontal="center"/>
    </xf>
    <xf numFmtId="165" fontId="5" fillId="0" borderId="44" xfId="47" applyFont="1" applyBorder="1" applyAlignment="1">
      <alignment horizontal="right"/>
    </xf>
    <xf numFmtId="165" fontId="5" fillId="0" borderId="67" xfId="47" applyFont="1" applyBorder="1" applyAlignment="1">
      <alignment horizontal="right"/>
    </xf>
    <xf numFmtId="2" fontId="5" fillId="0" borderId="42" xfId="47" applyNumberFormat="1" applyFont="1" applyFill="1" applyBorder="1" applyAlignment="1" applyProtection="1"/>
    <xf numFmtId="2" fontId="5" fillId="0" borderId="29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>
      <alignment horizontal="right"/>
    </xf>
    <xf numFmtId="166" fontId="5" fillId="0" borderId="60" xfId="47" applyNumberFormat="1" applyFont="1" applyFill="1" applyBorder="1" applyAlignment="1" applyProtection="1"/>
    <xf numFmtId="2" fontId="5" fillId="0" borderId="42" xfId="47" applyNumberFormat="1" applyFont="1" applyBorder="1"/>
    <xf numFmtId="2" fontId="5" fillId="0" borderId="56" xfId="47" applyNumberFormat="1" applyFont="1" applyBorder="1"/>
    <xf numFmtId="2" fontId="5" fillId="0" borderId="58" xfId="47" applyNumberFormat="1" applyFont="1" applyBorder="1"/>
    <xf numFmtId="2" fontId="5" fillId="0" borderId="29" xfId="47" applyNumberFormat="1" applyFont="1" applyBorder="1"/>
    <xf numFmtId="2" fontId="5" fillId="0" borderId="29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/>
    <xf numFmtId="2" fontId="5" fillId="0" borderId="60" xfId="47" applyNumberFormat="1" applyFont="1" applyFill="1" applyBorder="1" applyAlignment="1" applyProtection="1"/>
    <xf numFmtId="2" fontId="5" fillId="0" borderId="61" xfId="47" applyNumberFormat="1" applyFont="1" applyBorder="1"/>
    <xf numFmtId="2" fontId="5" fillId="0" borderId="54" xfId="47" applyNumberFormat="1" applyFont="1" applyBorder="1"/>
    <xf numFmtId="2" fontId="5" fillId="0" borderId="60" xfId="47" applyNumberFormat="1" applyFont="1" applyBorder="1"/>
    <xf numFmtId="2" fontId="5" fillId="0" borderId="42" xfId="47" applyNumberFormat="1" applyFont="1" applyFill="1" applyBorder="1" applyAlignment="1" applyProtection="1">
      <alignment horizontal="right"/>
    </xf>
    <xf numFmtId="2" fontId="5" fillId="0" borderId="56" xfId="47" applyNumberFormat="1" applyFont="1" applyFill="1" applyBorder="1" applyAlignment="1" applyProtection="1">
      <alignment horizontal="right"/>
    </xf>
    <xf numFmtId="2" fontId="5" fillId="0" borderId="58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>
      <alignment horizontal="right"/>
    </xf>
    <xf numFmtId="2" fontId="5" fillId="0" borderId="60" xfId="47" applyNumberFormat="1" applyFont="1" applyFill="1" applyBorder="1" applyAlignment="1" applyProtection="1">
      <alignment horizontal="right"/>
    </xf>
    <xf numFmtId="2" fontId="5" fillId="0" borderId="19" xfId="46" applyNumberFormat="1" applyFont="1" applyFill="1" applyBorder="1" applyAlignment="1" applyProtection="1">
      <alignment horizontal="center"/>
    </xf>
    <xf numFmtId="2" fontId="31" fillId="0" borderId="42" xfId="46" applyNumberFormat="1" applyFont="1" applyFill="1" applyBorder="1" applyAlignment="1" applyProtection="1">
      <alignment horizontal="center"/>
    </xf>
    <xf numFmtId="2" fontId="31" fillId="0" borderId="56" xfId="46" applyNumberFormat="1" applyFont="1" applyFill="1" applyBorder="1" applyAlignment="1" applyProtection="1">
      <alignment horizontal="right"/>
    </xf>
    <xf numFmtId="2" fontId="31" fillId="0" borderId="58" xfId="46" applyNumberFormat="1" applyFont="1" applyFill="1" applyBorder="1" applyAlignment="1" applyProtection="1">
      <alignment horizontal="right"/>
    </xf>
    <xf numFmtId="165" fontId="5" fillId="0" borderId="50" xfId="46" applyFont="1" applyBorder="1"/>
    <xf numFmtId="2" fontId="5" fillId="0" borderId="65" xfId="46" applyNumberFormat="1" applyFont="1" applyFill="1" applyBorder="1" applyAlignment="1" applyProtection="1">
      <alignment horizontal="center"/>
    </xf>
    <xf numFmtId="2" fontId="5" fillId="0" borderId="52" xfId="46" applyNumberFormat="1" applyFont="1" applyFill="1" applyBorder="1" applyAlignment="1" applyProtection="1">
      <alignment horizontal="center"/>
    </xf>
    <xf numFmtId="2" fontId="5" fillId="0" borderId="40" xfId="46" applyNumberFormat="1" applyFont="1" applyFill="1" applyBorder="1" applyAlignment="1" applyProtection="1">
      <alignment horizontal="center"/>
    </xf>
    <xf numFmtId="2" fontId="5" fillId="0" borderId="17" xfId="46" applyNumberFormat="1" applyFont="1" applyFill="1" applyBorder="1" applyAlignment="1" applyProtection="1">
      <alignment horizontal="center"/>
    </xf>
    <xf numFmtId="2" fontId="5" fillId="0" borderId="17" xfId="47" applyNumberFormat="1" applyFont="1" applyBorder="1" applyAlignment="1">
      <alignment horizontal="center"/>
    </xf>
    <xf numFmtId="166" fontId="5" fillId="0" borderId="12" xfId="47" applyNumberFormat="1" applyFont="1" applyBorder="1" applyAlignment="1">
      <alignment horizontal="center"/>
    </xf>
    <xf numFmtId="165" fontId="5" fillId="0" borderId="69" xfId="46" applyFont="1" applyBorder="1"/>
    <xf numFmtId="165" fontId="5" fillId="0" borderId="41" xfId="46" applyFont="1" applyBorder="1"/>
    <xf numFmtId="165" fontId="5" fillId="0" borderId="9" xfId="46" applyFont="1" applyBorder="1"/>
    <xf numFmtId="2" fontId="5" fillId="0" borderId="31" xfId="46" applyNumberFormat="1" applyFont="1" applyFill="1" applyBorder="1" applyAlignment="1" applyProtection="1">
      <alignment horizontal="center"/>
    </xf>
    <xf numFmtId="2" fontId="5" fillId="0" borderId="16" xfId="46" applyNumberFormat="1" applyFont="1" applyFill="1" applyBorder="1" applyAlignment="1" applyProtection="1">
      <alignment horizontal="center"/>
    </xf>
    <xf numFmtId="166" fontId="5" fillId="0" borderId="40" xfId="47" applyNumberFormat="1" applyFont="1" applyBorder="1" applyAlignment="1">
      <alignment horizontal="center"/>
    </xf>
    <xf numFmtId="166" fontId="5" fillId="0" borderId="17" xfId="47" applyNumberFormat="1" applyFont="1" applyBorder="1" applyAlignment="1">
      <alignment horizontal="center"/>
    </xf>
    <xf numFmtId="2" fontId="5" fillId="0" borderId="44" xfId="47" applyNumberFormat="1" applyFont="1" applyFill="1" applyBorder="1" applyAlignment="1" applyProtection="1"/>
    <xf numFmtId="166" fontId="5" fillId="0" borderId="44" xfId="47" applyNumberFormat="1" applyFont="1" applyFill="1" applyBorder="1" applyAlignment="1" applyProtection="1"/>
    <xf numFmtId="166" fontId="5" fillId="0" borderId="31" xfId="47" applyNumberFormat="1" applyFont="1" applyBorder="1" applyAlignment="1">
      <alignment horizontal="center"/>
    </xf>
    <xf numFmtId="166" fontId="5" fillId="0" borderId="11" xfId="47" applyNumberFormat="1" applyFont="1" applyBorder="1" applyAlignment="1">
      <alignment horizontal="center"/>
    </xf>
    <xf numFmtId="166" fontId="5" fillId="0" borderId="16" xfId="47" applyNumberFormat="1" applyFont="1" applyBorder="1" applyAlignment="1">
      <alignment horizontal="center"/>
    </xf>
    <xf numFmtId="166" fontId="5" fillId="0" borderId="66" xfId="47" applyNumberFormat="1" applyFont="1" applyBorder="1" applyAlignment="1">
      <alignment horizontal="center"/>
    </xf>
    <xf numFmtId="166" fontId="5" fillId="0" borderId="18" xfId="47" applyNumberFormat="1" applyFont="1" applyBorder="1" applyAlignment="1">
      <alignment horizontal="center"/>
    </xf>
    <xf numFmtId="166" fontId="5" fillId="0" borderId="19" xfId="47" applyNumberFormat="1" applyFont="1" applyBorder="1" applyAlignment="1">
      <alignment horizontal="center"/>
    </xf>
    <xf numFmtId="166" fontId="5" fillId="0" borderId="39" xfId="47" applyNumberFormat="1" applyFont="1" applyBorder="1" applyAlignment="1">
      <alignment horizontal="center"/>
    </xf>
    <xf numFmtId="166" fontId="5" fillId="0" borderId="12" xfId="47" applyNumberFormat="1" applyFont="1" applyFill="1" applyBorder="1" applyAlignment="1">
      <alignment horizontal="center"/>
    </xf>
    <xf numFmtId="166" fontId="5" fillId="0" borderId="38" xfId="47" applyNumberFormat="1" applyFont="1" applyBorder="1" applyAlignment="1">
      <alignment horizontal="center"/>
    </xf>
    <xf numFmtId="166" fontId="5" fillId="0" borderId="36" xfId="47" applyNumberFormat="1" applyFont="1" applyBorder="1" applyAlignment="1">
      <alignment horizontal="center"/>
    </xf>
    <xf numFmtId="166" fontId="5" fillId="0" borderId="37" xfId="47" applyNumberFormat="1" applyFont="1" applyBorder="1" applyAlignment="1">
      <alignment horizontal="center"/>
    </xf>
    <xf numFmtId="166" fontId="5" fillId="0" borderId="52" xfId="47" applyNumberFormat="1" applyFont="1" applyBorder="1" applyAlignment="1">
      <alignment horizontal="center"/>
    </xf>
    <xf numFmtId="166" fontId="5" fillId="0" borderId="17" xfId="47" applyNumberFormat="1" applyFont="1" applyFill="1" applyBorder="1" applyAlignment="1">
      <alignment horizontal="center"/>
    </xf>
    <xf numFmtId="165" fontId="5" fillId="0" borderId="50" xfId="46" applyFont="1" applyFill="1" applyBorder="1"/>
    <xf numFmtId="166" fontId="5" fillId="0" borderId="65" xfId="47" applyNumberFormat="1" applyFont="1" applyBorder="1" applyAlignment="1">
      <alignment horizontal="center"/>
    </xf>
    <xf numFmtId="166" fontId="5" fillId="0" borderId="40" xfId="47" applyNumberFormat="1" applyFont="1" applyFill="1" applyBorder="1" applyAlignment="1">
      <alignment horizontal="center"/>
    </xf>
    <xf numFmtId="10" fontId="4" fillId="0" borderId="12" xfId="49" applyNumberFormat="1" applyFont="1" applyFill="1" applyBorder="1" applyAlignment="1">
      <alignment horizontal="center" vertical="center"/>
    </xf>
    <xf numFmtId="165" fontId="5" fillId="0" borderId="46" xfId="46" applyFont="1" applyBorder="1"/>
    <xf numFmtId="9" fontId="0" fillId="0" borderId="0" xfId="49" applyFont="1"/>
    <xf numFmtId="166" fontId="5" fillId="0" borderId="31" xfId="47" applyNumberFormat="1" applyFont="1" applyFill="1" applyBorder="1" applyAlignment="1">
      <alignment horizontal="center"/>
    </xf>
    <xf numFmtId="166" fontId="5" fillId="0" borderId="11" xfId="47" applyNumberFormat="1" applyFont="1" applyFill="1" applyBorder="1" applyAlignment="1">
      <alignment horizontal="center"/>
    </xf>
    <xf numFmtId="166" fontId="5" fillId="0" borderId="16" xfId="47" applyNumberFormat="1" applyFont="1" applyFill="1" applyBorder="1" applyAlignment="1">
      <alignment horizontal="center"/>
    </xf>
    <xf numFmtId="165" fontId="5" fillId="0" borderId="74" xfId="46" applyFont="1" applyBorder="1"/>
    <xf numFmtId="10" fontId="11" fillId="30" borderId="12" xfId="49" applyNumberFormat="1" applyFont="1" applyFill="1" applyBorder="1" applyAlignment="1">
      <alignment horizontal="center" vertical="center"/>
    </xf>
    <xf numFmtId="166" fontId="5" fillId="0" borderId="57" xfId="47" applyNumberFormat="1" applyFont="1" applyFill="1" applyBorder="1" applyAlignment="1">
      <alignment horizontal="center"/>
    </xf>
    <xf numFmtId="166" fontId="5" fillId="0" borderId="20" xfId="47" applyNumberFormat="1" applyFont="1" applyFill="1" applyBorder="1" applyAlignment="1">
      <alignment horizontal="center"/>
    </xf>
    <xf numFmtId="0" fontId="33" fillId="0" borderId="0" xfId="0" applyFont="1"/>
    <xf numFmtId="10" fontId="5" fillId="0" borderId="0" xfId="49" applyNumberFormat="1" applyFont="1"/>
    <xf numFmtId="10" fontId="6" fillId="32" borderId="12" xfId="49" applyNumberFormat="1" applyFont="1" applyFill="1" applyBorder="1" applyAlignment="1">
      <alignment horizontal="center" vertical="center"/>
    </xf>
    <xf numFmtId="166" fontId="5" fillId="0" borderId="12" xfId="47" applyNumberFormat="1" applyFont="1" applyBorder="1"/>
    <xf numFmtId="166" fontId="5" fillId="0" borderId="39" xfId="47" applyNumberFormat="1" applyFont="1" applyBorder="1"/>
    <xf numFmtId="166" fontId="5" fillId="0" borderId="52" xfId="47" applyNumberFormat="1" applyFont="1" applyBorder="1"/>
    <xf numFmtId="166" fontId="5" fillId="0" borderId="17" xfId="47" applyNumberFormat="1" applyFont="1" applyBorder="1"/>
    <xf numFmtId="165" fontId="7" fillId="0" borderId="0" xfId="47" applyFont="1"/>
    <xf numFmtId="165" fontId="7" fillId="0" borderId="0" xfId="47" applyFont="1" applyAlignment="1">
      <alignment horizontal="center"/>
    </xf>
    <xf numFmtId="10" fontId="5" fillId="0" borderId="0" xfId="49" applyNumberFormat="1" applyFont="1" applyFill="1" applyBorder="1"/>
    <xf numFmtId="0" fontId="5" fillId="0" borderId="0" xfId="49" applyNumberFormat="1" applyFont="1"/>
    <xf numFmtId="165" fontId="5" fillId="0" borderId="0" xfId="47" applyFont="1" applyFill="1" applyBorder="1" applyAlignment="1" applyProtection="1">
      <alignment horizontal="center"/>
    </xf>
    <xf numFmtId="165" fontId="4" fillId="0" borderId="0" xfId="47" applyFont="1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10" fontId="4" fillId="0" borderId="91" xfId="49" applyNumberFormat="1" applyFont="1" applyFill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0" fillId="0" borderId="0" xfId="0" applyFill="1"/>
    <xf numFmtId="0" fontId="0" fillId="0" borderId="94" xfId="0" applyFill="1" applyBorder="1"/>
    <xf numFmtId="165" fontId="4" fillId="0" borderId="91" xfId="47" applyFont="1" applyFill="1" applyBorder="1" applyAlignment="1">
      <alignment horizontal="center"/>
    </xf>
    <xf numFmtId="165" fontId="4" fillId="0" borderId="91" xfId="46" applyFont="1" applyFill="1" applyBorder="1" applyAlignment="1">
      <alignment horizontal="center" vertical="center"/>
    </xf>
    <xf numFmtId="165" fontId="4" fillId="0" borderId="91" xfId="46" applyFont="1" applyFill="1" applyBorder="1" applyAlignment="1" applyProtection="1">
      <alignment horizontal="center" vertical="center"/>
    </xf>
    <xf numFmtId="10" fontId="6" fillId="0" borderId="91" xfId="49" applyNumberFormat="1" applyFont="1" applyFill="1" applyBorder="1" applyAlignment="1">
      <alignment horizontal="center" vertical="center"/>
    </xf>
    <xf numFmtId="10" fontId="11" fillId="0" borderId="91" xfId="49" applyNumberFormat="1" applyFont="1" applyFill="1" applyBorder="1" applyAlignment="1">
      <alignment horizontal="center" vertical="center"/>
    </xf>
    <xf numFmtId="0" fontId="0" fillId="0" borderId="91" xfId="0" applyFill="1" applyBorder="1"/>
    <xf numFmtId="0" fontId="0" fillId="0" borderId="95" xfId="0" applyFill="1" applyBorder="1"/>
    <xf numFmtId="0" fontId="4" fillId="0" borderId="9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" xfId="0" applyBorder="1" applyAlignment="1">
      <alignment vertical="center"/>
    </xf>
    <xf numFmtId="165" fontId="34" fillId="28" borderId="12" xfId="47" applyFont="1" applyFill="1" applyBorder="1" applyAlignment="1">
      <alignment horizontal="center" vertical="center" wrapText="1"/>
    </xf>
    <xf numFmtId="0" fontId="0" fillId="0" borderId="12" xfId="0" applyBorder="1"/>
    <xf numFmtId="170" fontId="11" fillId="24" borderId="12" xfId="49" applyNumberFormat="1" applyFont="1" applyFill="1" applyBorder="1" applyAlignment="1">
      <alignment horizontal="center" vertical="center"/>
    </xf>
    <xf numFmtId="165" fontId="36" fillId="0" borderId="12" xfId="47" applyFont="1" applyFill="1" applyBorder="1" applyAlignment="1" applyProtection="1">
      <alignment horizontal="center"/>
    </xf>
    <xf numFmtId="165" fontId="4" fillId="0" borderId="12" xfId="47" applyFont="1" applyFill="1" applyBorder="1" applyAlignment="1" applyProtection="1">
      <alignment horizontal="center"/>
    </xf>
    <xf numFmtId="1" fontId="4" fillId="31" borderId="40" xfId="47" applyNumberFormat="1" applyFont="1" applyFill="1" applyBorder="1" applyAlignment="1">
      <alignment horizontal="left"/>
    </xf>
    <xf numFmtId="2" fontId="5" fillId="0" borderId="20" xfId="46" applyNumberFormat="1" applyFont="1" applyFill="1" applyBorder="1" applyAlignment="1" applyProtection="1">
      <alignment horizontal="center"/>
    </xf>
    <xf numFmtId="2" fontId="34" fillId="24" borderId="70" xfId="47" applyNumberFormat="1" applyFont="1" applyFill="1" applyBorder="1" applyAlignment="1" applyProtection="1">
      <alignment horizontal="center" vertical="center"/>
    </xf>
    <xf numFmtId="2" fontId="34" fillId="24" borderId="85" xfId="47" applyNumberFormat="1" applyFont="1" applyFill="1" applyBorder="1" applyAlignment="1" applyProtection="1">
      <alignment horizontal="center" vertical="center"/>
    </xf>
    <xf numFmtId="2" fontId="34" fillId="24" borderId="86" xfId="47" applyNumberFormat="1" applyFont="1" applyFill="1" applyBorder="1" applyAlignment="1" applyProtection="1">
      <alignment horizontal="center" vertical="center"/>
    </xf>
    <xf numFmtId="165" fontId="34" fillId="0" borderId="70" xfId="46" applyFont="1" applyFill="1" applyBorder="1" applyAlignment="1" applyProtection="1">
      <alignment horizontal="center" vertical="center"/>
    </xf>
    <xf numFmtId="2" fontId="34" fillId="26" borderId="86" xfId="46" applyNumberFormat="1" applyFont="1" applyFill="1" applyBorder="1" applyAlignment="1" applyProtection="1">
      <alignment horizontal="center" vertical="center"/>
    </xf>
    <xf numFmtId="165" fontId="34" fillId="0" borderId="68" xfId="46" applyFont="1" applyFill="1" applyBorder="1" applyAlignment="1" applyProtection="1">
      <alignment horizontal="center" vertical="center"/>
    </xf>
    <xf numFmtId="2" fontId="34" fillId="26" borderId="85" xfId="46" applyNumberFormat="1" applyFont="1" applyFill="1" applyBorder="1" applyAlignment="1" applyProtection="1">
      <alignment horizontal="center" vertical="center"/>
    </xf>
    <xf numFmtId="165" fontId="5" fillId="0" borderId="74" xfId="46" applyFont="1" applyFill="1" applyBorder="1"/>
    <xf numFmtId="165" fontId="5" fillId="0" borderId="48" xfId="46" applyFont="1" applyBorder="1"/>
    <xf numFmtId="166" fontId="5" fillId="0" borderId="55" xfId="47" applyNumberFormat="1" applyFont="1" applyFill="1" applyBorder="1" applyAlignment="1">
      <alignment horizontal="center"/>
    </xf>
    <xf numFmtId="166" fontId="5" fillId="0" borderId="73" xfId="47" applyNumberFormat="1" applyFont="1" applyFill="1" applyBorder="1" applyAlignment="1">
      <alignment horizontal="center"/>
    </xf>
    <xf numFmtId="166" fontId="5" fillId="0" borderId="59" xfId="47" applyNumberFormat="1" applyFont="1" applyFill="1" applyBorder="1" applyAlignment="1">
      <alignment horizontal="center"/>
    </xf>
    <xf numFmtId="165" fontId="4" fillId="0" borderId="87" xfId="47" applyFont="1" applyFill="1" applyBorder="1" applyAlignment="1">
      <alignment horizontal="center"/>
    </xf>
    <xf numFmtId="171" fontId="9" fillId="0" borderId="12" xfId="47" applyNumberFormat="1" applyFont="1" applyFill="1" applyBorder="1" applyAlignment="1">
      <alignment horizontal="right"/>
    </xf>
    <xf numFmtId="165" fontId="5" fillId="0" borderId="74" xfId="47" applyFont="1" applyBorder="1"/>
    <xf numFmtId="166" fontId="5" fillId="0" borderId="20" xfId="47" applyNumberFormat="1" applyFont="1" applyBorder="1"/>
    <xf numFmtId="166" fontId="5" fillId="0" borderId="13" xfId="47" applyNumberFormat="1" applyFont="1" applyBorder="1"/>
    <xf numFmtId="166" fontId="38" fillId="0" borderId="12" xfId="47" applyNumberFormat="1" applyFont="1" applyBorder="1"/>
    <xf numFmtId="165" fontId="5" fillId="0" borderId="96" xfId="47" applyFont="1" applyBorder="1"/>
    <xf numFmtId="166" fontId="38" fillId="0" borderId="50" xfId="47" applyNumberFormat="1" applyFont="1" applyBorder="1" applyAlignment="1">
      <alignment horizontal="center"/>
    </xf>
    <xf numFmtId="166" fontId="5" fillId="0" borderId="50" xfId="47" applyNumberFormat="1" applyFont="1" applyBorder="1" applyAlignment="1">
      <alignment horizontal="center"/>
    </xf>
    <xf numFmtId="166" fontId="5" fillId="0" borderId="41" xfId="47" applyNumberFormat="1" applyFont="1" applyBorder="1"/>
    <xf numFmtId="166" fontId="38" fillId="0" borderId="17" xfId="47" applyNumberFormat="1" applyFont="1" applyBorder="1"/>
    <xf numFmtId="165" fontId="40" fillId="0" borderId="50" xfId="47" applyFont="1" applyBorder="1"/>
    <xf numFmtId="165" fontId="5" fillId="0" borderId="41" xfId="47" applyFont="1" applyBorder="1"/>
    <xf numFmtId="165" fontId="1" fillId="0" borderId="96" xfId="47" applyFont="1" applyBorder="1"/>
    <xf numFmtId="165" fontId="5" fillId="0" borderId="87" xfId="47" applyFont="1" applyBorder="1"/>
    <xf numFmtId="165" fontId="5" fillId="0" borderId="10" xfId="47" applyFont="1" applyFill="1" applyBorder="1" applyAlignment="1" applyProtection="1">
      <alignment horizontal="center" vertical="center"/>
    </xf>
    <xf numFmtId="165" fontId="5" fillId="0" borderId="11" xfId="47" applyFont="1" applyFill="1" applyBorder="1" applyAlignment="1" applyProtection="1">
      <alignment horizontal="center" vertical="center"/>
    </xf>
    <xf numFmtId="165" fontId="5" fillId="0" borderId="16" xfId="47" applyFont="1" applyFill="1" applyBorder="1" applyAlignment="1" applyProtection="1">
      <alignment horizontal="center" vertical="center"/>
    </xf>
    <xf numFmtId="165" fontId="5" fillId="0" borderId="0" xfId="47" applyFont="1" applyBorder="1" applyAlignment="1">
      <alignment vertical="center"/>
    </xf>
    <xf numFmtId="165" fontId="5" fillId="0" borderId="0" xfId="47" applyFont="1" applyAlignment="1">
      <alignment vertical="center"/>
    </xf>
    <xf numFmtId="165" fontId="5" fillId="0" borderId="0" xfId="47" applyFont="1" applyFill="1" applyBorder="1" applyAlignment="1">
      <alignment vertical="center"/>
    </xf>
    <xf numFmtId="165" fontId="5" fillId="0" borderId="31" xfId="46" applyFont="1" applyFill="1" applyBorder="1" applyAlignment="1" applyProtection="1">
      <alignment horizontal="center" vertical="center"/>
    </xf>
    <xf numFmtId="165" fontId="5" fillId="0" borderId="16" xfId="46" applyFont="1" applyFill="1" applyBorder="1" applyAlignment="1" applyProtection="1">
      <alignment horizontal="center" vertical="center"/>
    </xf>
    <xf numFmtId="165" fontId="5" fillId="0" borderId="14" xfId="46" applyFont="1" applyFill="1" applyBorder="1" applyAlignment="1" applyProtection="1">
      <alignment horizontal="center" vertical="center"/>
    </xf>
    <xf numFmtId="165" fontId="5" fillId="0" borderId="20" xfId="46" applyFont="1" applyFill="1" applyBorder="1" applyAlignment="1" applyProtection="1">
      <alignment horizontal="center" vertical="center"/>
    </xf>
    <xf numFmtId="165" fontId="5" fillId="0" borderId="71" xfId="46" applyFont="1" applyFill="1" applyBorder="1" applyAlignment="1" applyProtection="1">
      <alignment horizontal="center" vertical="center"/>
    </xf>
    <xf numFmtId="165" fontId="5" fillId="0" borderId="72" xfId="46" applyFont="1" applyFill="1" applyBorder="1" applyAlignment="1" applyProtection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66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73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97" xfId="0" applyNumberFormat="1" applyFont="1" applyFill="1" applyBorder="1" applyAlignment="1">
      <alignment horizontal="center" vertical="center"/>
    </xf>
    <xf numFmtId="10" fontId="5" fillId="0" borderId="39" xfId="0" applyNumberFormat="1" applyFont="1" applyFill="1" applyBorder="1" applyAlignment="1">
      <alignment horizontal="center" vertical="center"/>
    </xf>
    <xf numFmtId="10" fontId="5" fillId="0" borderId="12" xfId="49" applyNumberFormat="1" applyFont="1" applyBorder="1" applyAlignment="1">
      <alignment horizontal="center" vertical="center"/>
    </xf>
    <xf numFmtId="10" fontId="5" fillId="0" borderId="15" xfId="49" applyNumberFormat="1" applyFont="1" applyBorder="1" applyAlignment="1">
      <alignment horizontal="center" vertical="center"/>
    </xf>
    <xf numFmtId="10" fontId="5" fillId="0" borderId="77" xfId="49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0" fontId="5" fillId="0" borderId="11" xfId="49" applyNumberFormat="1" applyFont="1" applyBorder="1" applyAlignment="1">
      <alignment horizontal="center" vertical="center"/>
    </xf>
    <xf numFmtId="10" fontId="5" fillId="0" borderId="36" xfId="49" applyNumberFormat="1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65" fontId="5" fillId="0" borderId="43" xfId="47" applyFont="1" applyBorder="1" applyAlignment="1">
      <alignment horizontal="center" vertical="center"/>
    </xf>
    <xf numFmtId="165" fontId="5" fillId="0" borderId="45" xfId="47" applyFont="1" applyBorder="1" applyAlignment="1">
      <alignment horizontal="center" vertical="center"/>
    </xf>
    <xf numFmtId="165" fontId="5" fillId="0" borderId="44" xfId="47" applyFont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57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36" xfId="0" applyNumberFormat="1" applyFont="1" applyFill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9" fontId="5" fillId="0" borderId="0" xfId="49" applyFont="1" applyAlignment="1">
      <alignment horizontal="center" vertical="center"/>
    </xf>
    <xf numFmtId="10" fontId="5" fillId="0" borderId="0" xfId="49" applyNumberFormat="1" applyFont="1" applyAlignment="1">
      <alignment horizontal="center" vertical="center"/>
    </xf>
    <xf numFmtId="9" fontId="7" fillId="0" borderId="0" xfId="49" applyFont="1" applyAlignment="1">
      <alignment horizontal="center" vertical="center"/>
    </xf>
    <xf numFmtId="165" fontId="7" fillId="0" borderId="0" xfId="47" applyFont="1" applyAlignment="1">
      <alignment horizontal="center" vertical="center"/>
    </xf>
    <xf numFmtId="165" fontId="5" fillId="0" borderId="0" xfId="47" applyFont="1" applyAlignment="1">
      <alignment horizontal="center" vertical="center"/>
    </xf>
    <xf numFmtId="2" fontId="5" fillId="0" borderId="101" xfId="46" applyNumberFormat="1" applyFont="1" applyFill="1" applyBorder="1" applyAlignment="1" applyProtection="1">
      <alignment horizontal="center"/>
    </xf>
    <xf numFmtId="2" fontId="5" fillId="0" borderId="15" xfId="46" applyNumberFormat="1" applyFont="1" applyFill="1" applyBorder="1" applyAlignment="1" applyProtection="1">
      <alignment horizontal="center"/>
    </xf>
    <xf numFmtId="2" fontId="5" fillId="0" borderId="15" xfId="47" applyNumberFormat="1" applyFont="1" applyBorder="1" applyAlignment="1">
      <alignment horizontal="center"/>
    </xf>
    <xf numFmtId="2" fontId="5" fillId="0" borderId="33" xfId="46" applyNumberFormat="1" applyFont="1" applyFill="1" applyBorder="1" applyAlignment="1" applyProtection="1">
      <alignment horizontal="center"/>
    </xf>
    <xf numFmtId="165" fontId="5" fillId="0" borderId="102" xfId="46" applyFont="1" applyBorder="1"/>
    <xf numFmtId="165" fontId="5" fillId="0" borderId="96" xfId="46" applyFont="1" applyBorder="1"/>
    <xf numFmtId="165" fontId="1" fillId="0" borderId="96" xfId="46" applyFont="1" applyBorder="1"/>
    <xf numFmtId="165" fontId="5" fillId="0" borderId="51" xfId="46" applyFont="1" applyBorder="1"/>
    <xf numFmtId="10" fontId="1" fillId="0" borderId="39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2" fontId="5" fillId="0" borderId="13" xfId="46" applyNumberFormat="1" applyFont="1" applyFill="1" applyBorder="1" applyAlignment="1" applyProtection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65" fontId="4" fillId="0" borderId="61" xfId="47" applyFont="1" applyBorder="1" applyAlignment="1">
      <alignment vertical="center"/>
    </xf>
    <xf numFmtId="165" fontId="5" fillId="0" borderId="54" xfId="47" applyFont="1" applyBorder="1" applyAlignment="1">
      <alignment horizontal="center" vertical="center"/>
    </xf>
    <xf numFmtId="165" fontId="5" fillId="0" borderId="54" xfId="47" applyFont="1" applyBorder="1" applyAlignment="1">
      <alignment vertical="center"/>
    </xf>
    <xf numFmtId="165" fontId="5" fillId="0" borderId="54" xfId="47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center" vertical="center"/>
    </xf>
    <xf numFmtId="165" fontId="1" fillId="0" borderId="50" xfId="47" applyFont="1" applyBorder="1"/>
    <xf numFmtId="166" fontId="1" fillId="0" borderId="40" xfId="47" applyNumberFormat="1" applyFont="1" applyBorder="1" applyAlignment="1"/>
    <xf numFmtId="166" fontId="1" fillId="0" borderId="12" xfId="47" applyNumberFormat="1" applyFont="1" applyBorder="1" applyAlignment="1"/>
    <xf numFmtId="166" fontId="1" fillId="0" borderId="17" xfId="47" applyNumberFormat="1" applyFont="1" applyBorder="1" applyAlignment="1"/>
    <xf numFmtId="170" fontId="4" fillId="0" borderId="12" xfId="49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66" fontId="1" fillId="0" borderId="40" xfId="47" applyNumberFormat="1" applyFont="1" applyBorder="1"/>
    <xf numFmtId="166" fontId="1" fillId="0" borderId="75" xfId="47" applyNumberFormat="1" applyFont="1" applyBorder="1" applyAlignment="1"/>
    <xf numFmtId="2" fontId="4" fillId="0" borderId="78" xfId="0" applyNumberFormat="1" applyFont="1" applyFill="1" applyBorder="1" applyAlignment="1">
      <alignment horizontal="center" vertical="center"/>
    </xf>
    <xf numFmtId="166" fontId="1" fillId="0" borderId="50" xfId="47" applyNumberFormat="1" applyFont="1" applyBorder="1" applyAlignment="1"/>
    <xf numFmtId="166" fontId="1" fillId="0" borderId="41" xfId="47" applyNumberFormat="1" applyFont="1" applyBorder="1" applyAlignment="1"/>
    <xf numFmtId="166" fontId="4" fillId="0" borderId="46" xfId="47" applyNumberFormat="1" applyFont="1" applyBorder="1" applyAlignment="1"/>
    <xf numFmtId="166" fontId="4" fillId="0" borderId="18" xfId="47" applyNumberFormat="1" applyFont="1" applyBorder="1" applyAlignment="1"/>
    <xf numFmtId="166" fontId="4" fillId="0" borderId="19" xfId="47" applyNumberFormat="1" applyFont="1" applyBorder="1" applyAlignment="1"/>
    <xf numFmtId="2" fontId="4" fillId="0" borderId="53" xfId="0" applyNumberFormat="1" applyFont="1" applyFill="1" applyBorder="1" applyAlignment="1">
      <alignment horizontal="center" vertical="center"/>
    </xf>
    <xf numFmtId="165" fontId="1" fillId="0" borderId="29" xfId="47" applyFont="1" applyBorder="1"/>
    <xf numFmtId="166" fontId="4" fillId="0" borderId="39" xfId="47" applyNumberFormat="1" applyFont="1" applyBorder="1" applyAlignment="1"/>
    <xf numFmtId="10" fontId="43" fillId="31" borderId="12" xfId="49" applyNumberFormat="1" applyFont="1" applyFill="1" applyBorder="1" applyAlignment="1">
      <alignment horizontal="center" vertical="center"/>
    </xf>
    <xf numFmtId="166" fontId="4" fillId="0" borderId="12" xfId="47" applyNumberFormat="1" applyFont="1" applyBorder="1" applyAlignment="1"/>
    <xf numFmtId="166" fontId="4" fillId="0" borderId="97" xfId="47" applyNumberFormat="1" applyFont="1" applyBorder="1" applyAlignment="1"/>
    <xf numFmtId="166" fontId="4" fillId="0" borderId="41" xfId="47" applyNumberFormat="1" applyFont="1" applyBorder="1" applyAlignment="1"/>
    <xf numFmtId="10" fontId="5" fillId="0" borderId="101" xfId="0" applyNumberFormat="1" applyFont="1" applyFill="1" applyBorder="1" applyAlignment="1">
      <alignment horizontal="center" vertical="center"/>
    </xf>
    <xf numFmtId="10" fontId="5" fillId="0" borderId="67" xfId="0" applyNumberFormat="1" applyFont="1" applyBorder="1"/>
    <xf numFmtId="16" fontId="4" fillId="0" borderId="43" xfId="0" applyNumberFormat="1" applyFont="1" applyFill="1" applyBorder="1" applyAlignment="1">
      <alignment horizontal="center"/>
    </xf>
    <xf numFmtId="10" fontId="4" fillId="0" borderId="68" xfId="49" applyNumberFormat="1" applyFont="1" applyFill="1" applyBorder="1" applyAlignment="1">
      <alignment horizontal="center"/>
    </xf>
    <xf numFmtId="10" fontId="4" fillId="0" borderId="45" xfId="49" applyNumberFormat="1" applyFont="1" applyFill="1" applyBorder="1" applyAlignment="1">
      <alignment horizontal="center"/>
    </xf>
    <xf numFmtId="166" fontId="4" fillId="0" borderId="17" xfId="47" applyNumberFormat="1" applyFont="1" applyBorder="1" applyAlignment="1"/>
    <xf numFmtId="165" fontId="4" fillId="0" borderId="51" xfId="47" applyFont="1" applyBorder="1" applyAlignment="1">
      <alignment horizontal="left"/>
    </xf>
    <xf numFmtId="165" fontId="5" fillId="0" borderId="54" xfId="47" applyFont="1" applyFill="1" applyBorder="1" applyAlignment="1">
      <alignment horizontal="center" vertical="center"/>
    </xf>
    <xf numFmtId="165" fontId="5" fillId="0" borderId="60" xfId="47" applyFont="1" applyFill="1" applyBorder="1" applyAlignment="1">
      <alignment horizontal="center" vertical="center"/>
    </xf>
    <xf numFmtId="166" fontId="4" fillId="0" borderId="75" xfId="47" applyNumberFormat="1" applyFont="1" applyBorder="1" applyAlignment="1"/>
    <xf numFmtId="10" fontId="12" fillId="0" borderId="41" xfId="49" applyNumberFormat="1" applyFont="1" applyBorder="1" applyAlignment="1">
      <alignment horizontal="center" vertical="center"/>
    </xf>
    <xf numFmtId="10" fontId="12" fillId="0" borderId="12" xfId="49" applyNumberFormat="1" applyFont="1" applyBorder="1" applyAlignment="1">
      <alignment horizontal="center" vertical="center"/>
    </xf>
    <xf numFmtId="10" fontId="12" fillId="0" borderId="78" xfId="49" quotePrefix="1" applyNumberFormat="1" applyFont="1" applyBorder="1" applyAlignment="1">
      <alignment horizontal="center" vertical="center"/>
    </xf>
    <xf numFmtId="10" fontId="12" fillId="0" borderId="40" xfId="49" applyNumberFormat="1" applyFont="1" applyBorder="1" applyAlignment="1">
      <alignment horizontal="center" vertical="center"/>
    </xf>
    <xf numFmtId="166" fontId="4" fillId="0" borderId="9" xfId="47" applyNumberFormat="1" applyFont="1" applyBorder="1" applyAlignment="1"/>
    <xf numFmtId="166" fontId="4" fillId="0" borderId="11" xfId="47" applyNumberFormat="1" applyFont="1" applyBorder="1" applyAlignment="1"/>
    <xf numFmtId="166" fontId="4" fillId="0" borderId="16" xfId="47" applyNumberFormat="1" applyFont="1" applyBorder="1" applyAlignment="1"/>
    <xf numFmtId="2" fontId="4" fillId="0" borderId="104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69" fontId="1" fillId="0" borderId="39" xfId="46" applyNumberFormat="1" applyFont="1" applyFill="1" applyBorder="1" applyAlignment="1">
      <alignment horizontal="left" vertical="center"/>
    </xf>
    <xf numFmtId="166" fontId="4" fillId="0" borderId="1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horizontal="center" vertical="center"/>
    </xf>
    <xf numFmtId="0" fontId="5" fillId="0" borderId="0" xfId="49" applyNumberFormat="1" applyFont="1" applyAlignment="1">
      <alignment vertical="center"/>
    </xf>
    <xf numFmtId="10" fontId="5" fillId="0" borderId="0" xfId="49" applyNumberFormat="1" applyFont="1" applyAlignment="1">
      <alignment vertical="center"/>
    </xf>
    <xf numFmtId="169" fontId="1" fillId="0" borderId="12" xfId="46" applyNumberFormat="1" applyFont="1" applyFill="1" applyBorder="1" applyAlignment="1">
      <alignment horizontal="left" vertical="center"/>
    </xf>
    <xf numFmtId="166" fontId="4" fillId="0" borderId="12" xfId="46" applyNumberFormat="1" applyFont="1" applyFill="1" applyBorder="1" applyAlignment="1">
      <alignment horizontal="right" vertical="center"/>
    </xf>
    <xf numFmtId="166" fontId="4" fillId="0" borderId="17" xfId="47" applyNumberFormat="1" applyFont="1" applyBorder="1" applyAlignment="1">
      <alignment vertical="center"/>
    </xf>
    <xf numFmtId="166" fontId="4" fillId="0" borderId="17" xfId="47" applyNumberFormat="1" applyFont="1" applyBorder="1" applyAlignment="1">
      <alignment horizontal="center" vertical="center"/>
    </xf>
    <xf numFmtId="169" fontId="1" fillId="0" borderId="15" xfId="46" applyNumberFormat="1" applyFont="1" applyFill="1" applyBorder="1" applyAlignment="1">
      <alignment horizontal="left" vertical="center"/>
    </xf>
    <xf numFmtId="166" fontId="4" fillId="0" borderId="78" xfId="47" applyNumberFormat="1" applyFont="1" applyBorder="1" applyAlignment="1">
      <alignment horizontal="center" vertical="center"/>
    </xf>
    <xf numFmtId="169" fontId="1" fillId="0" borderId="75" xfId="46" applyNumberFormat="1" applyFont="1" applyFill="1" applyBorder="1" applyAlignment="1">
      <alignment horizontal="left" vertical="center"/>
    </xf>
    <xf numFmtId="166" fontId="4" fillId="0" borderId="17" xfId="46" applyNumberFormat="1" applyFont="1" applyFill="1" applyBorder="1" applyAlignment="1">
      <alignment horizontal="right" vertical="center"/>
    </xf>
    <xf numFmtId="165" fontId="1" fillId="0" borderId="65" xfId="47" applyFont="1" applyBorder="1" applyAlignment="1"/>
    <xf numFmtId="10" fontId="5" fillId="0" borderId="65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10" fontId="5" fillId="0" borderId="101" xfId="0" applyNumberFormat="1" applyFont="1" applyFill="1" applyBorder="1" applyAlignment="1">
      <alignment horizontal="center"/>
    </xf>
    <xf numFmtId="165" fontId="5" fillId="0" borderId="0" xfId="47" applyFont="1" applyFill="1" applyBorder="1" applyAlignment="1"/>
    <xf numFmtId="0" fontId="5" fillId="0" borderId="0" xfId="49" applyNumberFormat="1" applyFont="1" applyAlignment="1"/>
    <xf numFmtId="165" fontId="5" fillId="0" borderId="0" xfId="47" applyFont="1" applyAlignment="1"/>
    <xf numFmtId="10" fontId="5" fillId="0" borderId="0" xfId="49" applyNumberFormat="1" applyFont="1" applyAlignment="1"/>
    <xf numFmtId="165" fontId="1" fillId="0" borderId="40" xfId="47" applyFont="1" applyBorder="1" applyAlignment="1"/>
    <xf numFmtId="10" fontId="5" fillId="0" borderId="4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2" fontId="4" fillId="0" borderId="78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5" fontId="1" fillId="0" borderId="74" xfId="47" applyFont="1" applyBorder="1" applyAlignment="1"/>
    <xf numFmtId="10" fontId="5" fillId="0" borderId="3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65" fontId="1" fillId="0" borderId="50" xfId="47" applyFont="1" applyBorder="1" applyAlignment="1"/>
    <xf numFmtId="2" fontId="4" fillId="0" borderId="78" xfId="0" applyNumberFormat="1" applyFont="1" applyFill="1" applyBorder="1" applyAlignment="1">
      <alignment horizontal="right"/>
    </xf>
    <xf numFmtId="10" fontId="5" fillId="0" borderId="46" xfId="0" applyNumberFormat="1" applyFont="1" applyFill="1" applyBorder="1" applyAlignment="1">
      <alignment horizontal="center" vertical="center"/>
    </xf>
    <xf numFmtId="166" fontId="4" fillId="0" borderId="19" xfId="47" applyNumberFormat="1" applyFont="1" applyBorder="1" applyAlignment="1">
      <alignment horizontal="center" vertical="center"/>
    </xf>
    <xf numFmtId="169" fontId="4" fillId="0" borderId="54" xfId="46" applyNumberFormat="1" applyFont="1" applyFill="1" applyBorder="1" applyAlignment="1">
      <alignment horizontal="left" vertical="center"/>
    </xf>
    <xf numFmtId="10" fontId="5" fillId="0" borderId="5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/>
    <xf numFmtId="165" fontId="5" fillId="0" borderId="0" xfId="47" applyFont="1" applyFill="1"/>
    <xf numFmtId="10" fontId="5" fillId="0" borderId="0" xfId="49" applyNumberFormat="1" applyFont="1" applyFill="1"/>
    <xf numFmtId="169" fontId="1" fillId="0" borderId="65" xfId="46" applyNumberFormat="1" applyFont="1" applyFill="1" applyBorder="1" applyAlignment="1">
      <alignment horizontal="left"/>
    </xf>
    <xf numFmtId="10" fontId="5" fillId="0" borderId="38" xfId="0" applyNumberFormat="1" applyFont="1" applyFill="1" applyBorder="1" applyAlignment="1">
      <alignment horizontal="center" vertical="center"/>
    </xf>
    <xf numFmtId="166" fontId="4" fillId="0" borderId="35" xfId="46" applyNumberFormat="1" applyFont="1" applyFill="1" applyBorder="1" applyAlignment="1">
      <alignment horizontal="right" vertical="center"/>
    </xf>
    <xf numFmtId="166" fontId="4" fillId="0" borderId="36" xfId="46" applyNumberFormat="1" applyFont="1" applyFill="1" applyBorder="1" applyAlignment="1">
      <alignment horizontal="right" vertical="center"/>
    </xf>
    <xf numFmtId="169" fontId="1" fillId="0" borderId="21" xfId="46" applyNumberFormat="1" applyFont="1" applyFill="1" applyBorder="1" applyAlignment="1">
      <alignment horizontal="left"/>
    </xf>
    <xf numFmtId="166" fontId="4" fillId="0" borderId="41" xfId="46" applyNumberFormat="1" applyFont="1" applyFill="1" applyBorder="1" applyAlignment="1">
      <alignment horizontal="right" vertical="center"/>
    </xf>
    <xf numFmtId="10" fontId="10" fillId="0" borderId="21" xfId="49" applyNumberFormat="1" applyFont="1" applyBorder="1" applyAlignment="1">
      <alignment horizontal="center" vertical="center"/>
    </xf>
    <xf numFmtId="10" fontId="10" fillId="0" borderId="35" xfId="49" applyNumberFormat="1" applyFont="1" applyBorder="1" applyAlignment="1">
      <alignment horizontal="center" vertical="center"/>
    </xf>
    <xf numFmtId="10" fontId="10" fillId="0" borderId="36" xfId="49" applyNumberFormat="1" applyFont="1" applyBorder="1" applyAlignment="1">
      <alignment horizontal="center" vertical="center"/>
    </xf>
    <xf numFmtId="165" fontId="39" fillId="0" borderId="21" xfId="47" applyFont="1" applyBorder="1" applyAlignment="1">
      <alignment horizontal="left"/>
    </xf>
    <xf numFmtId="10" fontId="1" fillId="0" borderId="66" xfId="0" applyNumberFormat="1" applyFont="1" applyFill="1" applyBorder="1" applyAlignment="1">
      <alignment horizontal="center" vertical="center"/>
    </xf>
    <xf numFmtId="169" fontId="1" fillId="0" borderId="50" xfId="46" applyNumberFormat="1" applyFont="1" applyFill="1" applyBorder="1" applyAlignment="1">
      <alignment horizontal="left"/>
    </xf>
    <xf numFmtId="10" fontId="1" fillId="0" borderId="40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166" fontId="4" fillId="0" borderId="60" xfId="47" applyNumberFormat="1" applyFont="1" applyBorder="1" applyAlignment="1">
      <alignment horizontal="center" vertical="center"/>
    </xf>
    <xf numFmtId="166" fontId="4" fillId="0" borderId="52" xfId="46" applyNumberFormat="1" applyFont="1" applyFill="1" applyBorder="1" applyAlignment="1">
      <alignment horizontal="center"/>
    </xf>
    <xf numFmtId="10" fontId="1" fillId="0" borderId="101" xfId="0" applyNumberFormat="1" applyFont="1" applyFill="1" applyBorder="1" applyAlignment="1">
      <alignment horizontal="center" vertical="center"/>
    </xf>
    <xf numFmtId="10" fontId="1" fillId="0" borderId="65" xfId="0" applyNumberFormat="1" applyFont="1" applyFill="1" applyBorder="1" applyAlignment="1">
      <alignment horizontal="center" vertical="center"/>
    </xf>
    <xf numFmtId="166" fontId="4" fillId="0" borderId="97" xfId="46" applyNumberFormat="1" applyFont="1" applyFill="1" applyBorder="1" applyAlignment="1">
      <alignment horizontal="center"/>
    </xf>
    <xf numFmtId="173" fontId="4" fillId="0" borderId="39" xfId="46" applyNumberFormat="1" applyFont="1" applyFill="1" applyBorder="1" applyAlignment="1">
      <alignment horizontal="right"/>
    </xf>
    <xf numFmtId="173" fontId="4" fillId="0" borderId="97" xfId="46" applyNumberFormat="1" applyFont="1" applyFill="1" applyBorder="1" applyAlignment="1">
      <alignment horizontal="right"/>
    </xf>
    <xf numFmtId="170" fontId="12" fillId="0" borderId="103" xfId="49" applyNumberFormat="1" applyFont="1" applyBorder="1" applyAlignment="1">
      <alignment horizontal="center" vertical="center"/>
    </xf>
    <xf numFmtId="170" fontId="12" fillId="0" borderId="53" xfId="49" applyNumberFormat="1" applyFont="1" applyBorder="1" applyAlignment="1">
      <alignment horizontal="center" vertical="center"/>
    </xf>
    <xf numFmtId="173" fontId="4" fillId="0" borderId="12" xfId="46" applyNumberFormat="1" applyFont="1" applyFill="1" applyBorder="1" applyAlignment="1">
      <alignment horizontal="right"/>
    </xf>
    <xf numFmtId="173" fontId="4" fillId="0" borderId="41" xfId="46" applyNumberFormat="1" applyFont="1" applyFill="1" applyBorder="1" applyAlignment="1">
      <alignment horizontal="right"/>
    </xf>
    <xf numFmtId="166" fontId="4" fillId="0" borderId="41" xfId="46" applyNumberFormat="1" applyFont="1" applyFill="1" applyBorder="1" applyAlignment="1">
      <alignment horizontal="center"/>
    </xf>
    <xf numFmtId="166" fontId="4" fillId="0" borderId="17" xfId="46" applyNumberFormat="1" applyFont="1" applyFill="1" applyBorder="1" applyAlignment="1">
      <alignment horizontal="center"/>
    </xf>
    <xf numFmtId="165" fontId="1" fillId="0" borderId="50" xfId="47" applyFont="1" applyFill="1" applyBorder="1"/>
    <xf numFmtId="165" fontId="4" fillId="0" borderId="61" xfId="47" applyFont="1" applyFill="1" applyBorder="1"/>
    <xf numFmtId="166" fontId="4" fillId="0" borderId="40" xfId="46" applyNumberFormat="1" applyFont="1" applyFill="1" applyBorder="1" applyAlignment="1">
      <alignment horizontal="right" vertical="center"/>
    </xf>
    <xf numFmtId="166" fontId="4" fillId="0" borderId="66" xfId="46" applyNumberFormat="1" applyFont="1" applyFill="1" applyBorder="1" applyAlignment="1">
      <alignment horizontal="right" vertical="center"/>
    </xf>
    <xf numFmtId="173" fontId="4" fillId="0" borderId="65" xfId="46" applyNumberFormat="1" applyFont="1" applyFill="1" applyBorder="1" applyAlignment="1">
      <alignment horizontal="right"/>
    </xf>
    <xf numFmtId="173" fontId="4" fillId="0" borderId="40" xfId="46" applyNumberFormat="1" applyFont="1" applyFill="1" applyBorder="1" applyAlignment="1">
      <alignment horizontal="right"/>
    </xf>
    <xf numFmtId="166" fontId="4" fillId="0" borderId="75" xfId="46" applyNumberFormat="1" applyFont="1" applyFill="1" applyBorder="1" applyAlignment="1">
      <alignment horizontal="center"/>
    </xf>
    <xf numFmtId="166" fontId="4" fillId="0" borderId="78" xfId="46" applyNumberFormat="1" applyFont="1" applyFill="1" applyBorder="1" applyAlignment="1">
      <alignment horizontal="center"/>
    </xf>
    <xf numFmtId="169" fontId="1" fillId="0" borderId="69" xfId="46" applyNumberFormat="1" applyFont="1" applyFill="1" applyBorder="1" applyAlignment="1">
      <alignment horizontal="left"/>
    </xf>
    <xf numFmtId="173" fontId="4" fillId="0" borderId="50" xfId="46" applyNumberFormat="1" applyFont="1" applyFill="1" applyBorder="1" applyAlignment="1">
      <alignment horizontal="right"/>
    </xf>
    <xf numFmtId="169" fontId="4" fillId="0" borderId="46" xfId="46" applyNumberFormat="1" applyFont="1" applyFill="1" applyBorder="1" applyAlignment="1">
      <alignment horizontal="left"/>
    </xf>
    <xf numFmtId="173" fontId="4" fillId="0" borderId="46" xfId="46" applyNumberFormat="1" applyFont="1" applyFill="1" applyBorder="1" applyAlignment="1">
      <alignment horizontal="right"/>
    </xf>
    <xf numFmtId="173" fontId="4" fillId="0" borderId="48" xfId="46" applyNumberFormat="1" applyFont="1" applyFill="1" applyBorder="1" applyAlignment="1">
      <alignment horizontal="right"/>
    </xf>
    <xf numFmtId="173" fontId="4" fillId="0" borderId="18" xfId="46" applyNumberFormat="1" applyFont="1" applyFill="1" applyBorder="1" applyAlignment="1">
      <alignment horizontal="right"/>
    </xf>
    <xf numFmtId="166" fontId="4" fillId="0" borderId="49" xfId="46" applyNumberFormat="1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49" fontId="35" fillId="0" borderId="12" xfId="47" applyNumberFormat="1" applyFont="1" applyBorder="1" applyAlignment="1">
      <alignment horizontal="center" vertical="center"/>
    </xf>
    <xf numFmtId="165" fontId="34" fillId="29" borderId="12" xfId="47" applyFont="1" applyFill="1" applyBorder="1" applyAlignment="1">
      <alignment horizontal="center" vertical="center" wrapText="1"/>
    </xf>
    <xf numFmtId="165" fontId="4" fillId="27" borderId="12" xfId="46" applyFont="1" applyFill="1" applyBorder="1" applyAlignment="1">
      <alignment horizontal="center" vertical="center"/>
    </xf>
    <xf numFmtId="165" fontId="4" fillId="0" borderId="35" xfId="47" applyFont="1" applyFill="1" applyBorder="1" applyAlignment="1">
      <alignment horizontal="center" vertical="center"/>
    </xf>
    <xf numFmtId="165" fontId="4" fillId="0" borderId="32" xfId="47" applyFont="1" applyFill="1" applyBorder="1" applyAlignment="1">
      <alignment horizontal="center" vertical="center"/>
    </xf>
    <xf numFmtId="165" fontId="4" fillId="0" borderId="77" xfId="47" applyFont="1" applyFill="1" applyBorder="1" applyAlignment="1">
      <alignment horizontal="center" vertical="center"/>
    </xf>
    <xf numFmtId="165" fontId="4" fillId="0" borderId="41" xfId="47" applyFont="1" applyFill="1" applyBorder="1" applyAlignment="1" applyProtection="1">
      <alignment horizontal="center"/>
    </xf>
    <xf numFmtId="165" fontId="4" fillId="0" borderId="15" xfId="47" applyFont="1" applyFill="1" applyBorder="1" applyAlignment="1" applyProtection="1">
      <alignment horizontal="center"/>
    </xf>
    <xf numFmtId="165" fontId="4" fillId="0" borderId="0" xfId="46" applyFont="1" applyFill="1" applyBorder="1" applyAlignment="1">
      <alignment horizontal="center" vertical="center"/>
    </xf>
    <xf numFmtId="165" fontId="4" fillId="0" borderId="12" xfId="46" applyFont="1" applyFill="1" applyBorder="1" applyAlignment="1">
      <alignment horizontal="center" vertical="center"/>
    </xf>
    <xf numFmtId="165" fontId="4" fillId="0" borderId="12" xfId="46" applyFont="1" applyFill="1" applyBorder="1" applyAlignment="1" applyProtection="1">
      <alignment horizontal="center" vertical="center"/>
    </xf>
    <xf numFmtId="165" fontId="30" fillId="0" borderId="43" xfId="47" applyFont="1" applyBorder="1" applyAlignment="1">
      <alignment horizontal="left" vertical="center"/>
    </xf>
    <xf numFmtId="165" fontId="30" fillId="0" borderId="44" xfId="47" applyFont="1" applyBorder="1" applyAlignment="1">
      <alignment horizontal="left" vertical="center"/>
    </xf>
    <xf numFmtId="165" fontId="30" fillId="0" borderId="45" xfId="47" applyFont="1" applyBorder="1" applyAlignment="1">
      <alignment horizontal="left" vertical="center"/>
    </xf>
    <xf numFmtId="165" fontId="37" fillId="0" borderId="81" xfId="47" applyFont="1" applyBorder="1" applyAlignment="1">
      <alignment horizontal="center" vertical="center"/>
    </xf>
    <xf numFmtId="165" fontId="37" fillId="0" borderId="82" xfId="47" applyFont="1" applyBorder="1" applyAlignment="1">
      <alignment horizontal="center" vertical="center"/>
    </xf>
    <xf numFmtId="165" fontId="37" fillId="0" borderId="83" xfId="47" applyFont="1" applyBorder="1" applyAlignment="1">
      <alignment horizontal="center" vertical="center"/>
    </xf>
    <xf numFmtId="169" fontId="4" fillId="33" borderId="29" xfId="46" applyNumberFormat="1" applyFont="1" applyFill="1" applyBorder="1" applyAlignment="1">
      <alignment horizontal="left"/>
    </xf>
    <xf numFmtId="169" fontId="4" fillId="33" borderId="0" xfId="46" applyNumberFormat="1" applyFont="1" applyFill="1" applyBorder="1" applyAlignment="1">
      <alignment horizontal="left"/>
    </xf>
    <xf numFmtId="169" fontId="4" fillId="33" borderId="56" xfId="46" applyNumberFormat="1" applyFont="1" applyFill="1" applyBorder="1" applyAlignment="1">
      <alignment horizontal="left"/>
    </xf>
    <xf numFmtId="169" fontId="4" fillId="33" borderId="58" xfId="46" applyNumberFormat="1" applyFont="1" applyFill="1" applyBorder="1" applyAlignment="1">
      <alignment horizontal="left"/>
    </xf>
    <xf numFmtId="169" fontId="4" fillId="33" borderId="42" xfId="46" applyNumberFormat="1" applyFont="1" applyFill="1" applyBorder="1" applyAlignment="1">
      <alignment horizontal="center" vertical="center"/>
    </xf>
    <xf numFmtId="169" fontId="4" fillId="33" borderId="56" xfId="46" applyNumberFormat="1" applyFont="1" applyFill="1" applyBorder="1" applyAlignment="1">
      <alignment horizontal="center" vertical="center"/>
    </xf>
    <xf numFmtId="169" fontId="4" fillId="33" borderId="58" xfId="46" applyNumberFormat="1" applyFont="1" applyFill="1" applyBorder="1" applyAlignment="1">
      <alignment horizontal="center" vertical="center"/>
    </xf>
    <xf numFmtId="169" fontId="4" fillId="33" borderId="43" xfId="46" applyNumberFormat="1" applyFont="1" applyFill="1" applyBorder="1" applyAlignment="1">
      <alignment horizontal="left"/>
    </xf>
    <xf numFmtId="169" fontId="4" fillId="33" borderId="44" xfId="46" applyNumberFormat="1" applyFont="1" applyFill="1" applyBorder="1" applyAlignment="1">
      <alignment horizontal="left"/>
    </xf>
    <xf numFmtId="169" fontId="4" fillId="33" borderId="45" xfId="46" applyNumberFormat="1" applyFont="1" applyFill="1" applyBorder="1" applyAlignment="1">
      <alignment horizontal="left"/>
    </xf>
    <xf numFmtId="165" fontId="4" fillId="0" borderId="13" xfId="46" applyFont="1" applyFill="1" applyBorder="1" applyAlignment="1" applyProtection="1">
      <alignment horizontal="center" vertical="center"/>
    </xf>
    <xf numFmtId="165" fontId="4" fillId="0" borderId="30" xfId="46" applyFont="1" applyFill="1" applyBorder="1" applyAlignment="1" applyProtection="1">
      <alignment horizontal="center" vertical="center"/>
    </xf>
    <xf numFmtId="165" fontId="1" fillId="0" borderId="32" xfId="47" applyFont="1" applyFill="1" applyBorder="1" applyAlignment="1">
      <alignment horizontal="center"/>
    </xf>
    <xf numFmtId="165" fontId="5" fillId="0" borderId="32" xfId="47" applyFont="1" applyFill="1" applyBorder="1" applyAlignment="1">
      <alignment horizontal="center"/>
    </xf>
    <xf numFmtId="165" fontId="5" fillId="0" borderId="22" xfId="47" applyFont="1" applyFill="1" applyBorder="1" applyAlignment="1">
      <alignment horizontal="center"/>
    </xf>
    <xf numFmtId="165" fontId="4" fillId="32" borderId="74" xfId="46" applyFont="1" applyFill="1" applyBorder="1" applyAlignment="1">
      <alignment horizontal="center" vertical="center"/>
    </xf>
    <xf numFmtId="165" fontId="4" fillId="32" borderId="84" xfId="46" applyFont="1" applyFill="1" applyBorder="1" applyAlignment="1">
      <alignment horizontal="center" vertical="center"/>
    </xf>
    <xf numFmtId="165" fontId="4" fillId="32" borderId="76" xfId="46" applyFont="1" applyFill="1" applyBorder="1" applyAlignment="1">
      <alignment horizontal="center" vertical="center"/>
    </xf>
    <xf numFmtId="165" fontId="4" fillId="32" borderId="10" xfId="46" applyFont="1" applyFill="1" applyBorder="1" applyAlignment="1">
      <alignment horizontal="center" vertical="center"/>
    </xf>
    <xf numFmtId="165" fontId="4" fillId="0" borderId="14" xfId="46" applyFont="1" applyFill="1" applyBorder="1" applyAlignment="1" applyProtection="1">
      <alignment horizontal="center" vertical="center"/>
    </xf>
    <xf numFmtId="165" fontId="4" fillId="0" borderId="79" xfId="47" applyFont="1" applyFill="1" applyBorder="1" applyAlignment="1" applyProtection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65" fontId="5" fillId="0" borderId="21" xfId="47" applyFont="1" applyBorder="1" applyAlignment="1">
      <alignment horizontal="center" vertical="center"/>
    </xf>
    <xf numFmtId="165" fontId="5" fillId="0" borderId="22" xfId="47" applyFont="1" applyBorder="1" applyAlignment="1">
      <alignment horizontal="center" vertical="center"/>
    </xf>
    <xf numFmtId="165" fontId="5" fillId="0" borderId="98" xfId="46" applyFont="1" applyFill="1" applyBorder="1" applyAlignment="1">
      <alignment horizontal="center" vertical="center"/>
    </xf>
    <xf numFmtId="165" fontId="5" fillId="0" borderId="99" xfId="46" applyFont="1" applyFill="1" applyBorder="1" applyAlignment="1">
      <alignment horizontal="center" vertical="center"/>
    </xf>
    <xf numFmtId="165" fontId="5" fillId="0" borderId="100" xfId="46" applyFont="1" applyFill="1" applyBorder="1" applyAlignment="1">
      <alignment horizontal="center" vertical="center"/>
    </xf>
    <xf numFmtId="169" fontId="4" fillId="33" borderId="61" xfId="46" applyNumberFormat="1" applyFont="1" applyFill="1" applyBorder="1" applyAlignment="1">
      <alignment horizontal="left"/>
    </xf>
    <xf numFmtId="166" fontId="41" fillId="0" borderId="74" xfId="47" applyNumberFormat="1" applyFont="1" applyBorder="1" applyAlignment="1">
      <alignment horizontal="center"/>
    </xf>
    <xf numFmtId="166" fontId="41" fillId="0" borderId="76" xfId="47" applyNumberFormat="1" applyFont="1" applyBorder="1" applyAlignment="1">
      <alignment horizontal="center"/>
    </xf>
    <xf numFmtId="166" fontId="41" fillId="0" borderId="84" xfId="47" applyNumberFormat="1" applyFont="1" applyBorder="1" applyAlignment="1">
      <alignment horizontal="center"/>
    </xf>
    <xf numFmtId="166" fontId="41" fillId="0" borderId="21" xfId="47" applyNumberFormat="1" applyFont="1" applyBorder="1" applyAlignment="1">
      <alignment horizontal="center"/>
    </xf>
    <xf numFmtId="166" fontId="41" fillId="0" borderId="32" xfId="47" applyNumberFormat="1" applyFont="1" applyBorder="1" applyAlignment="1">
      <alignment horizontal="center"/>
    </xf>
    <xf numFmtId="166" fontId="41" fillId="0" borderId="22" xfId="47" applyNumberFormat="1" applyFont="1" applyBorder="1" applyAlignment="1">
      <alignment horizontal="center"/>
    </xf>
    <xf numFmtId="166" fontId="41" fillId="0" borderId="50" xfId="47" applyNumberFormat="1" applyFont="1" applyBorder="1" applyAlignment="1">
      <alignment horizontal="center"/>
    </xf>
    <xf numFmtId="166" fontId="41" fillId="0" borderId="75" xfId="47" applyNumberFormat="1" applyFont="1" applyBorder="1" applyAlignment="1">
      <alignment horizontal="center"/>
    </xf>
    <xf numFmtId="166" fontId="41" fillId="0" borderId="78" xfId="47" applyNumberFormat="1" applyFont="1" applyBorder="1" applyAlignment="1">
      <alignment horizontal="center"/>
    </xf>
    <xf numFmtId="10" fontId="12" fillId="0" borderId="46" xfId="49" applyNumberFormat="1" applyFont="1" applyBorder="1" applyAlignment="1">
      <alignment horizontal="center" vertical="center"/>
    </xf>
    <xf numFmtId="10" fontId="12" fillId="0" borderId="49" xfId="49" applyNumberFormat="1" applyFont="1" applyBorder="1" applyAlignment="1">
      <alignment horizontal="center" vertical="center"/>
    </xf>
    <xf numFmtId="10" fontId="8" fillId="0" borderId="21" xfId="49" applyNumberFormat="1" applyFont="1" applyBorder="1" applyAlignment="1">
      <alignment horizontal="center" vertical="center"/>
    </xf>
    <xf numFmtId="10" fontId="8" fillId="0" borderId="22" xfId="49" applyNumberFormat="1" applyFont="1" applyBorder="1" applyAlignment="1">
      <alignment horizontal="center" vertical="center"/>
    </xf>
    <xf numFmtId="10" fontId="10" fillId="0" borderId="50" xfId="49" applyNumberFormat="1" applyFont="1" applyFill="1" applyBorder="1" applyAlignment="1">
      <alignment horizontal="center" vertical="center"/>
    </xf>
    <xf numFmtId="10" fontId="10" fillId="0" borderId="78" xfId="49" applyNumberFormat="1" applyFont="1" applyFill="1" applyBorder="1" applyAlignment="1">
      <alignment horizontal="center" vertical="center"/>
    </xf>
    <xf numFmtId="169" fontId="4" fillId="33" borderId="42" xfId="46" applyNumberFormat="1" applyFont="1" applyFill="1" applyBorder="1" applyAlignment="1">
      <alignment horizontal="left"/>
    </xf>
    <xf numFmtId="165" fontId="4" fillId="0" borderId="81" xfId="47" applyFont="1" applyBorder="1" applyAlignment="1">
      <alignment horizontal="center"/>
    </xf>
    <xf numFmtId="165" fontId="4" fillId="0" borderId="82" xfId="47" applyFont="1" applyBorder="1" applyAlignment="1">
      <alignment horizontal="center"/>
    </xf>
    <xf numFmtId="165" fontId="4" fillId="0" borderId="83" xfId="47" applyFont="1" applyBorder="1" applyAlignment="1">
      <alignment horizontal="center"/>
    </xf>
    <xf numFmtId="165" fontId="4" fillId="0" borderId="79" xfId="47" applyFont="1" applyFill="1" applyBorder="1" applyAlignment="1" applyProtection="1">
      <alignment horizontal="center" wrapText="1"/>
    </xf>
    <xf numFmtId="0" fontId="0" fillId="0" borderId="80" xfId="0" applyBorder="1" applyAlignment="1">
      <alignment horizontal="center" wrapText="1"/>
    </xf>
    <xf numFmtId="165" fontId="4" fillId="0" borderId="50" xfId="46" applyFont="1" applyFill="1" applyBorder="1" applyAlignment="1">
      <alignment horizontal="center"/>
    </xf>
    <xf numFmtId="165" fontId="4" fillId="0" borderId="78" xfId="46" applyFont="1" applyFill="1" applyBorder="1" applyAlignment="1">
      <alignment horizontal="center"/>
    </xf>
    <xf numFmtId="165" fontId="4" fillId="0" borderId="15" xfId="46" applyFont="1" applyFill="1" applyBorder="1" applyAlignment="1">
      <alignment horizontal="center"/>
    </xf>
    <xf numFmtId="165" fontId="4" fillId="0" borderId="35" xfId="46" applyFont="1" applyFill="1" applyBorder="1" applyAlignment="1" applyProtection="1">
      <alignment horizontal="center"/>
    </xf>
    <xf numFmtId="165" fontId="4" fillId="0" borderId="77" xfId="46" applyFont="1" applyFill="1" applyBorder="1" applyAlignment="1" applyProtection="1">
      <alignment horizontal="center"/>
    </xf>
    <xf numFmtId="165" fontId="4" fillId="0" borderId="22" xfId="46" applyFont="1" applyFill="1" applyBorder="1" applyAlignment="1" applyProtection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F2" xfId="32" xr:uid="{00000000-0005-0000-0000-00001F000000}"/>
    <cellStyle name="F3" xfId="33" xr:uid="{00000000-0005-0000-0000-000020000000}"/>
    <cellStyle name="F4" xfId="34" xr:uid="{00000000-0005-0000-0000-000021000000}"/>
    <cellStyle name="F5" xfId="35" xr:uid="{00000000-0005-0000-0000-000022000000}"/>
    <cellStyle name="F6" xfId="36" xr:uid="{00000000-0005-0000-0000-000023000000}"/>
    <cellStyle name="F7" xfId="37" xr:uid="{00000000-0005-0000-0000-000024000000}"/>
    <cellStyle name="F8" xfId="38" xr:uid="{00000000-0005-0000-0000-000025000000}"/>
    <cellStyle name="Hipervínculo 2" xfId="39" xr:uid="{00000000-0005-0000-0000-000026000000}"/>
    <cellStyle name="Incorrecto" xfId="40" builtinId="27" customBuiltin="1"/>
    <cellStyle name="Millares 2" xfId="41" xr:uid="{00000000-0005-0000-0000-000028000000}"/>
    <cellStyle name="Millares_CEDOL ABRIL'06" xfId="42" xr:uid="{00000000-0005-0000-0000-000029000000}"/>
    <cellStyle name="Millares_CEDOL FADEEAC" xfId="43" xr:uid="{00000000-0005-0000-0000-00002A000000}"/>
    <cellStyle name="Neutral" xfId="44" builtinId="28" customBuiltin="1"/>
    <cellStyle name="Normal" xfId="0" builtinId="0"/>
    <cellStyle name="Normal 2" xfId="45" xr:uid="{00000000-0005-0000-0000-00002D000000}"/>
    <cellStyle name="Normal_Hoja1" xfId="46" xr:uid="{00000000-0005-0000-0000-00002E000000}"/>
    <cellStyle name="Normal_sipm-dde1996" xfId="47" xr:uid="{00000000-0005-0000-0000-00002F000000}"/>
    <cellStyle name="Notas" xfId="48" builtinId="10" customBuiltin="1"/>
    <cellStyle name="Porcentaje" xfId="49" builtinId="5"/>
    <cellStyle name="Porcentual 2" xfId="50" xr:uid="{00000000-0005-0000-0000-000032000000}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2" xfId="55" builtinId="17" customBuiltin="1"/>
    <cellStyle name="Título 3" xfId="56" builtinId="18" customBuiltin="1"/>
    <cellStyle name="Total" xfId="5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COMPARACIÓN DE PRINCIPALES ÍNDICES
DE LA OPERACIÓN LOGÍSTICA 
EVOLUCIÓN DURANTE ÚLTIMOS 12 MESES</a:t>
            </a:r>
          </a:p>
        </c:rich>
      </c:tx>
      <c:layout>
        <c:manualLayout>
          <c:xMode val="edge"/>
          <c:yMode val="edge"/>
          <c:x val="0.31220272648400732"/>
          <c:y val="1.21170579106628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078081806939983E-2"/>
          <c:y val="0.13209121366390511"/>
          <c:w val="0.86104261831159024"/>
          <c:h val="0.743838572440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GRAFICO!$C$6</c:f>
              <c:strCache>
                <c:ptCount val="1"/>
                <c:pt idx="0">
                  <c:v>Nivel Gral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7434337657215665E-4"/>
                  <c:y val="5.2074771247287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GRAFICO!$C$7</c:f>
              <c:numCache>
                <c:formatCode>0.00%</c:formatCode>
                <c:ptCount val="1"/>
                <c:pt idx="0">
                  <c:v>0.34599999999999997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0CD-8DFF-5A4944CD56CD}"/>
            </c:ext>
          </c:extLst>
        </c:ser>
        <c:ser>
          <c:idx val="1"/>
          <c:order val="1"/>
          <c:tx>
            <c:strRef>
              <c:f>GRAFICO!$D$6</c:f>
              <c:strCache>
                <c:ptCount val="1"/>
                <c:pt idx="0">
                  <c:v>Prod.Nac.Total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345742122548832E-5"/>
                  <c:y val="5.8576263176106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GRAFICO!$D$7</c:f>
              <c:numCache>
                <c:formatCode>0.00%</c:formatCode>
                <c:ptCount val="1"/>
                <c:pt idx="0">
                  <c:v>0.34599999999999997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E-40CD-8DFF-5A4944CD56CD}"/>
            </c:ext>
          </c:extLst>
        </c:ser>
        <c:ser>
          <c:idx val="2"/>
          <c:order val="2"/>
          <c:tx>
            <c:strRef>
              <c:f>GRAFICO!$E$6</c:f>
              <c:strCache>
                <c:ptCount val="1"/>
                <c:pt idx="0">
                  <c:v>Prod.Nac.Primarios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3248719212128E-3"/>
                  <c:y val="4.649703466475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GRAFICO!$E$7</c:f>
              <c:numCache>
                <c:formatCode>0.00%</c:formatCode>
                <c:ptCount val="1"/>
                <c:pt idx="0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E-40CD-8DFF-5A4944CD56CD}"/>
            </c:ext>
          </c:extLst>
        </c:ser>
        <c:ser>
          <c:idx val="3"/>
          <c:order val="3"/>
          <c:tx>
            <c:strRef>
              <c:f>GRAFICO!$F$6</c:f>
              <c:strCache>
                <c:ptCount val="1"/>
                <c:pt idx="0">
                  <c:v>Prod. Importados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06990422008292E-3"/>
                  <c:y val="5.645289515659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GRAFICO!$F$7</c:f>
              <c:numCache>
                <c:formatCode>0.00%</c:formatCode>
                <c:ptCount val="1"/>
                <c:pt idx="0">
                  <c:v>0.32900000000000001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3E-40CD-8DFF-5A4944CD56CD}"/>
            </c:ext>
          </c:extLst>
        </c:ser>
        <c:ser>
          <c:idx val="4"/>
          <c:order val="4"/>
          <c:tx>
            <c:strRef>
              <c:f>GRAFICO!$G$5</c:f>
              <c:strCache>
                <c:ptCount val="1"/>
                <c:pt idx="0">
                  <c:v>CEDOL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843797666652927E-5"/>
                  <c:y val="5.7847431450490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GRAFICO!$G$7</c:f>
              <c:numCache>
                <c:formatCode>0.00%</c:formatCode>
                <c:ptCount val="1"/>
                <c:pt idx="0">
                  <c:v>0.37502943549857104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3E-40CD-8DFF-5A4944CD56CD}"/>
            </c:ext>
          </c:extLst>
        </c:ser>
        <c:ser>
          <c:idx val="5"/>
          <c:order val="5"/>
          <c:tx>
            <c:strRef>
              <c:f>GRAFICO!$H$5</c:f>
              <c:strCache>
                <c:ptCount val="1"/>
                <c:pt idx="0">
                  <c:v>FADEEAC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975447477293141E-4"/>
                  <c:y val="5.7378414029363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GRAFICO!$H$7</c:f>
              <c:numCache>
                <c:formatCode>0.00%</c:formatCode>
                <c:ptCount val="1"/>
                <c:pt idx="0">
                  <c:v>0.3447162954075158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3E-40CD-8DFF-5A4944CD56CD}"/>
            </c:ext>
          </c:extLst>
        </c:ser>
        <c:ser>
          <c:idx val="6"/>
          <c:order val="6"/>
          <c:tx>
            <c:strRef>
              <c:f>GRAFICO!$I$5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860205301562512E-4"/>
                  <c:y val="5.5970326860267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GRAFICO!$I$7</c:f>
              <c:numCache>
                <c:formatCode>0.00%</c:formatCode>
                <c:ptCount val="1"/>
                <c:pt idx="0">
                  <c:v>0.2914538947469556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3E-40CD-8DFF-5A4944CD56CD}"/>
            </c:ext>
          </c:extLst>
        </c:ser>
        <c:ser>
          <c:idx val="7"/>
          <c:order val="7"/>
          <c:tx>
            <c:strRef>
              <c:f>GRAFICO!$J$5</c:f>
              <c:strCache>
                <c:ptCount val="1"/>
                <c:pt idx="0">
                  <c:v>MANO DE OBRA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285117710296084E-4"/>
                  <c:y val="5.359424965015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GRAFICO!$J$7</c:f>
              <c:numCache>
                <c:formatCode>0.00%</c:formatCode>
                <c:ptCount val="1"/>
                <c:pt idx="0">
                  <c:v>0.3976354099764503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3E-40CD-8DFF-5A4944CD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gapDepth val="167"/>
        <c:shape val="box"/>
        <c:axId val="156918528"/>
        <c:axId val="156920064"/>
        <c:axId val="0"/>
      </c:bar3DChart>
      <c:catAx>
        <c:axId val="156918528"/>
        <c:scaling>
          <c:orientation val="minMax"/>
        </c:scaling>
        <c:delete val="1"/>
        <c:axPos val="b"/>
        <c:majorTickMark val="out"/>
        <c:minorTickMark val="none"/>
        <c:tickLblPos val="none"/>
        <c:crossAx val="156920064"/>
        <c:crosses val="autoZero"/>
        <c:auto val="1"/>
        <c:lblAlgn val="ctr"/>
        <c:lblOffset val="100"/>
        <c:noMultiLvlLbl val="0"/>
      </c:catAx>
      <c:valAx>
        <c:axId val="15692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56918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215110884862024E-2"/>
          <c:y val="0.878294986917589"/>
          <c:w val="0.77848951362831786"/>
          <c:h val="8.36013283051011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47625</xdr:rowOff>
    </xdr:from>
    <xdr:to>
      <xdr:col>9</xdr:col>
      <xdr:colOff>962025</xdr:colOff>
      <xdr:row>47</xdr:row>
      <xdr:rowOff>161925</xdr:rowOff>
    </xdr:to>
    <xdr:graphicFrame macro="">
      <xdr:nvGraphicFramePr>
        <xdr:cNvPr id="1759" name="Chart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1362075</xdr:colOff>
      <xdr:row>3</xdr:row>
      <xdr:rowOff>228600</xdr:rowOff>
    </xdr:to>
    <xdr:pic>
      <xdr:nvPicPr>
        <xdr:cNvPr id="1760" name="Picture 3" descr="log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" y="95250"/>
          <a:ext cx="1314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liatis\Configuraci&#243;n%20local\Archivos%20temporales%20de%20Internet\OLK5\INDICE1-1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M 1996 en adelante (2)"/>
      <sheetName val="Hoja1"/>
      <sheetName val="SIPM 1996 en adelante"/>
      <sheetName val="CEDOL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topLeftCell="B1" zoomScale="98" zoomScaleNormal="98" workbookViewId="0">
      <selection activeCell="B50" sqref="B50:K50"/>
    </sheetView>
  </sheetViews>
  <sheetFormatPr baseColWidth="10" defaultRowHeight="12.75" x14ac:dyDescent="0.2"/>
  <cols>
    <col min="1" max="1" width="1.140625" customWidth="1"/>
    <col min="2" max="2" width="22.28515625" customWidth="1"/>
    <col min="3" max="4" width="14" customWidth="1"/>
    <col min="5" max="5" width="16.85546875" customWidth="1"/>
    <col min="6" max="6" width="14.5703125" customWidth="1"/>
    <col min="7" max="7" width="15" bestFit="1" customWidth="1"/>
    <col min="8" max="8" width="13.28515625" customWidth="1"/>
    <col min="9" max="9" width="14.42578125" bestFit="1" customWidth="1"/>
    <col min="10" max="10" width="15.5703125" bestFit="1" customWidth="1"/>
    <col min="11" max="11" width="1.5703125" style="233" customWidth="1"/>
  </cols>
  <sheetData>
    <row r="1" spans="1:12" ht="15.75" customHeight="1" thickTop="1" x14ac:dyDescent="0.2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34"/>
    </row>
    <row r="2" spans="1:12" ht="23.25" customHeight="1" x14ac:dyDescent="0.2">
      <c r="A2" s="229"/>
      <c r="B2" s="30"/>
      <c r="C2" s="242" t="s">
        <v>33</v>
      </c>
      <c r="D2" s="243"/>
      <c r="E2" s="243"/>
      <c r="F2" s="243"/>
      <c r="G2" s="243"/>
      <c r="H2" s="243"/>
      <c r="I2" s="243"/>
      <c r="J2" s="244"/>
      <c r="K2" s="240"/>
    </row>
    <row r="3" spans="1:12" ht="17.45" customHeight="1" x14ac:dyDescent="0.2">
      <c r="A3" s="229"/>
      <c r="B3" s="30"/>
      <c r="C3" s="502" t="s">
        <v>0</v>
      </c>
      <c r="D3" s="503"/>
      <c r="E3" s="503"/>
      <c r="F3" s="503"/>
      <c r="G3" s="503"/>
      <c r="H3" s="503"/>
      <c r="I3" s="503"/>
      <c r="J3" s="504"/>
      <c r="K3" s="235"/>
    </row>
    <row r="4" spans="1:12" ht="24" customHeight="1" x14ac:dyDescent="0.2">
      <c r="A4" s="229"/>
      <c r="B4" s="225"/>
      <c r="C4" s="500" t="s">
        <v>81</v>
      </c>
      <c r="D4" s="500"/>
      <c r="E4" s="500"/>
      <c r="F4" s="500"/>
      <c r="G4" s="245" t="s">
        <v>82</v>
      </c>
      <c r="H4" s="501" t="s">
        <v>83</v>
      </c>
      <c r="I4" s="501"/>
      <c r="J4" s="501"/>
      <c r="K4" s="236"/>
    </row>
    <row r="5" spans="1:12" x14ac:dyDescent="0.2">
      <c r="A5" s="229"/>
      <c r="B5" s="499" t="s">
        <v>84</v>
      </c>
      <c r="C5" s="249" t="s">
        <v>65</v>
      </c>
      <c r="D5" s="505" t="s">
        <v>4</v>
      </c>
      <c r="E5" s="506"/>
      <c r="F5" s="249" t="s">
        <v>5</v>
      </c>
      <c r="G5" s="508" t="s">
        <v>11</v>
      </c>
      <c r="H5" s="508" t="s">
        <v>12</v>
      </c>
      <c r="I5" s="509" t="s">
        <v>13</v>
      </c>
      <c r="J5" s="509" t="s">
        <v>14</v>
      </c>
      <c r="K5" s="237"/>
    </row>
    <row r="6" spans="1:12" x14ac:dyDescent="0.2">
      <c r="A6" s="229"/>
      <c r="B6" s="499"/>
      <c r="C6" s="248" t="s">
        <v>64</v>
      </c>
      <c r="D6" s="248" t="s">
        <v>30</v>
      </c>
      <c r="E6" s="248" t="s">
        <v>31</v>
      </c>
      <c r="F6" s="248" t="s">
        <v>32</v>
      </c>
      <c r="G6" s="508"/>
      <c r="H6" s="508"/>
      <c r="I6" s="509"/>
      <c r="J6" s="509"/>
      <c r="K6" s="237"/>
      <c r="L6" s="30"/>
    </row>
    <row r="7" spans="1:12" ht="15.75" x14ac:dyDescent="0.25">
      <c r="A7" s="229"/>
      <c r="B7" s="265" t="s">
        <v>56</v>
      </c>
      <c r="C7" s="388">
        <f>'SIPM 2010 en adelante '!B148</f>
        <v>0.34599999999999997</v>
      </c>
      <c r="D7" s="388">
        <f>'SIPM 2010 en adelante '!C148</f>
        <v>0.34599999999999997</v>
      </c>
      <c r="E7" s="388">
        <f>'SIPM 2010 en adelante '!D148</f>
        <v>0.28499999999999998</v>
      </c>
      <c r="F7" s="388">
        <f>'SIPM 2010 en adelante '!E148</f>
        <v>0.32900000000000001</v>
      </c>
      <c r="G7" s="51">
        <f>+'SIPM 2010 en adelante '!F148</f>
        <v>0.37502943549857104</v>
      </c>
      <c r="H7" s="51">
        <f>+'SIPM 2010 en adelante '!H148</f>
        <v>0.3447162954075158</v>
      </c>
      <c r="I7" s="51">
        <f>+'SIPM 2010 en adelante '!J148</f>
        <v>0.2914538947469556</v>
      </c>
      <c r="J7" s="51">
        <f>+'SIPM 2010 en adelante '!L148</f>
        <v>0.3976354099764503</v>
      </c>
      <c r="K7" s="238"/>
    </row>
    <row r="8" spans="1:12" ht="15.75" hidden="1" x14ac:dyDescent="0.25">
      <c r="A8" s="229"/>
      <c r="B8" s="265" t="s">
        <v>55</v>
      </c>
      <c r="C8" s="246"/>
      <c r="D8" s="246"/>
      <c r="E8" s="246"/>
      <c r="F8" s="246"/>
      <c r="G8" s="216"/>
      <c r="H8" s="216"/>
      <c r="I8" s="216"/>
      <c r="J8" s="216"/>
      <c r="K8" s="238"/>
    </row>
    <row r="9" spans="1:12" ht="17.45" customHeight="1" x14ac:dyDescent="0.25">
      <c r="A9" s="229"/>
      <c r="B9" s="265" t="s">
        <v>80</v>
      </c>
      <c r="C9" s="247">
        <f>+'SIPM 2010 en adelante '!B149</f>
        <v>0.189</v>
      </c>
      <c r="D9" s="247">
        <f>+'SIPM 2010 en adelante '!C149</f>
        <v>0.185</v>
      </c>
      <c r="E9" s="247">
        <f>+'SIPM 2010 en adelante '!D149</f>
        <v>0.12</v>
      </c>
      <c r="F9" s="247">
        <f>+'SIPM 2010 en adelante '!E149</f>
        <v>0.23699999999999999</v>
      </c>
      <c r="G9" s="211">
        <f>+'SIPM 2010 en adelante '!F149</f>
        <v>0.30315095918245372</v>
      </c>
      <c r="H9" s="211">
        <f>+'SIPM 2010 en adelante '!H149</f>
        <v>0.27177086922307137</v>
      </c>
      <c r="I9" s="211">
        <f>+'SIPM 2010 en adelante '!J149</f>
        <v>0.11197106830397852</v>
      </c>
      <c r="J9" s="211">
        <f>+'SIPM 2010 en adelante '!L149</f>
        <v>0.3976354099764503</v>
      </c>
      <c r="K9" s="239"/>
    </row>
    <row r="10" spans="1:12" ht="15.75" x14ac:dyDescent="0.25">
      <c r="A10" s="229"/>
      <c r="B10" s="265" t="s">
        <v>59</v>
      </c>
      <c r="C10" s="375">
        <f>'SIPM 2010 en adelante '!B150</f>
        <v>3.6999999999999998E-2</v>
      </c>
      <c r="D10" s="375">
        <f>'SIPM 2010 en adelante '!C150</f>
        <v>3.6999999999999998E-2</v>
      </c>
      <c r="E10" s="375">
        <f>'SIPM 2010 en adelante '!D150</f>
        <v>3.2000000000000001E-2</v>
      </c>
      <c r="F10" s="375">
        <f>'SIPM 2010 en adelante '!E150</f>
        <v>3.5000000000000003E-2</v>
      </c>
      <c r="G10" s="204">
        <f>+'SIPM 2010 en adelante '!F150</f>
        <v>5.5278167834568626E-2</v>
      </c>
      <c r="H10" s="204">
        <f>+'SIPM 2010 en adelante '!H150</f>
        <v>5.5195017847980976E-2</v>
      </c>
      <c r="I10" s="204">
        <f>+'SIPM 2010 en adelante '!J150</f>
        <v>2.9499748850039476E-2</v>
      </c>
      <c r="J10" s="204">
        <f>+'SIPM 2010 en adelante '!L150</f>
        <v>6.4799508731354205E-2</v>
      </c>
      <c r="K10" s="230"/>
    </row>
    <row r="11" spans="1:12" x14ac:dyDescent="0.2">
      <c r="A11" s="229"/>
      <c r="B11" s="30"/>
      <c r="C11" s="30"/>
      <c r="D11" s="30"/>
      <c r="E11" s="30"/>
      <c r="F11" s="30"/>
      <c r="G11" s="30"/>
      <c r="H11" s="30"/>
      <c r="I11" s="30"/>
      <c r="J11" s="30"/>
      <c r="K11" s="240"/>
    </row>
    <row r="12" spans="1:12" x14ac:dyDescent="0.2">
      <c r="A12" s="229"/>
      <c r="B12" s="30"/>
      <c r="C12" s="30"/>
      <c r="D12" s="30"/>
      <c r="E12" s="30"/>
      <c r="F12" s="30"/>
      <c r="G12" s="30"/>
      <c r="H12" s="30"/>
      <c r="I12" s="30"/>
      <c r="J12" s="30"/>
      <c r="K12" s="240"/>
    </row>
    <row r="13" spans="1:12" x14ac:dyDescent="0.2">
      <c r="A13" s="229"/>
      <c r="B13" s="30"/>
      <c r="C13" s="30"/>
      <c r="D13" s="30"/>
      <c r="E13" s="30"/>
      <c r="F13" s="30"/>
      <c r="G13" s="30"/>
      <c r="H13" s="30"/>
      <c r="I13" s="30"/>
      <c r="J13" s="30"/>
      <c r="K13" s="240"/>
    </row>
    <row r="14" spans="1:12" x14ac:dyDescent="0.2">
      <c r="A14" s="229"/>
      <c r="B14" s="30"/>
      <c r="C14" s="30"/>
      <c r="D14" s="30"/>
      <c r="E14" s="30"/>
      <c r="F14" s="30"/>
      <c r="G14" s="30"/>
      <c r="H14" s="30"/>
      <c r="I14" s="30"/>
      <c r="J14" s="30"/>
      <c r="K14" s="240"/>
    </row>
    <row r="15" spans="1:12" x14ac:dyDescent="0.2">
      <c r="A15" s="229"/>
      <c r="B15" s="30"/>
      <c r="C15" s="30"/>
      <c r="D15" s="30"/>
      <c r="E15" s="30"/>
      <c r="F15" s="30"/>
      <c r="G15" s="30"/>
      <c r="H15" s="30"/>
      <c r="I15" s="30"/>
      <c r="J15" s="30"/>
      <c r="K15" s="240"/>
    </row>
    <row r="16" spans="1:12" x14ac:dyDescent="0.2">
      <c r="A16" s="229"/>
      <c r="B16" s="30"/>
      <c r="C16" s="30"/>
      <c r="D16" s="30"/>
      <c r="E16" s="30"/>
      <c r="F16" s="30"/>
      <c r="G16" s="30"/>
      <c r="H16" s="30"/>
      <c r="I16" s="30"/>
      <c r="J16" s="30"/>
      <c r="K16" s="240"/>
    </row>
    <row r="17" spans="1:13" x14ac:dyDescent="0.2">
      <c r="A17" s="229"/>
      <c r="B17" s="30"/>
      <c r="C17" s="30"/>
      <c r="D17" s="30"/>
      <c r="E17" s="30"/>
      <c r="F17" s="30"/>
      <c r="G17" s="30"/>
      <c r="H17" s="30"/>
      <c r="I17" s="30"/>
      <c r="J17" s="30"/>
      <c r="K17" s="240"/>
    </row>
    <row r="18" spans="1:13" x14ac:dyDescent="0.2">
      <c r="A18" s="229"/>
      <c r="B18" s="30"/>
      <c r="C18" s="30"/>
      <c r="D18" s="30"/>
      <c r="E18" s="30"/>
      <c r="F18" s="30"/>
      <c r="G18" s="30"/>
      <c r="H18" s="30"/>
      <c r="I18" s="30"/>
      <c r="J18" s="30"/>
      <c r="K18" s="240"/>
    </row>
    <row r="19" spans="1:13" x14ac:dyDescent="0.2">
      <c r="A19" s="229"/>
      <c r="B19" s="30"/>
      <c r="C19" s="30"/>
      <c r="D19" s="30"/>
      <c r="E19" s="30"/>
      <c r="F19" s="30"/>
      <c r="G19" s="30"/>
      <c r="H19" s="30"/>
      <c r="I19" s="30"/>
      <c r="J19" s="30"/>
      <c r="K19" s="240"/>
    </row>
    <row r="20" spans="1:13" x14ac:dyDescent="0.2">
      <c r="A20" s="229"/>
      <c r="B20" s="30"/>
      <c r="C20" s="30"/>
      <c r="D20" s="30"/>
      <c r="E20" s="30"/>
      <c r="F20" s="30"/>
      <c r="G20" s="30"/>
      <c r="H20" s="30"/>
      <c r="I20" s="30"/>
      <c r="J20" s="30"/>
      <c r="K20" s="240"/>
    </row>
    <row r="21" spans="1:13" x14ac:dyDescent="0.2">
      <c r="A21" s="229"/>
      <c r="B21" s="30"/>
      <c r="C21" s="30"/>
      <c r="D21" s="30"/>
      <c r="E21" s="30"/>
      <c r="F21" s="30"/>
      <c r="G21" s="30"/>
      <c r="H21" s="30"/>
      <c r="I21" s="30"/>
      <c r="J21" s="30"/>
      <c r="K21" s="240"/>
    </row>
    <row r="22" spans="1:13" x14ac:dyDescent="0.2">
      <c r="A22" s="229"/>
      <c r="B22" s="30"/>
      <c r="C22" s="30"/>
      <c r="D22" s="30"/>
      <c r="E22" s="30"/>
      <c r="F22" s="30"/>
      <c r="G22" s="30"/>
      <c r="H22" s="30"/>
      <c r="I22" s="30"/>
      <c r="J22" s="30"/>
      <c r="K22" s="240"/>
      <c r="M22" s="206"/>
    </row>
    <row r="23" spans="1:13" x14ac:dyDescent="0.2">
      <c r="A23" s="229"/>
      <c r="B23" s="30"/>
      <c r="C23" s="30"/>
      <c r="D23" s="30"/>
      <c r="E23" s="30"/>
      <c r="F23" s="30"/>
      <c r="G23" s="30"/>
      <c r="H23" s="30"/>
      <c r="I23" s="30"/>
      <c r="J23" s="30"/>
      <c r="K23" s="240"/>
    </row>
    <row r="24" spans="1:13" x14ac:dyDescent="0.2">
      <c r="A24" s="229"/>
      <c r="B24" s="30"/>
      <c r="C24" s="30"/>
      <c r="D24" s="30"/>
      <c r="E24" s="30"/>
      <c r="F24" s="30"/>
      <c r="G24" s="30"/>
      <c r="H24" s="30"/>
      <c r="I24" s="30"/>
      <c r="J24" s="30"/>
      <c r="K24" s="240"/>
    </row>
    <row r="25" spans="1:13" x14ac:dyDescent="0.2">
      <c r="A25" s="229"/>
      <c r="B25" s="30"/>
      <c r="C25" s="30"/>
      <c r="D25" s="30"/>
      <c r="E25" s="30"/>
      <c r="F25" s="30"/>
      <c r="G25" s="30"/>
      <c r="H25" s="30"/>
      <c r="I25" s="30"/>
      <c r="J25" s="30"/>
      <c r="K25" s="240"/>
    </row>
    <row r="26" spans="1:13" x14ac:dyDescent="0.2">
      <c r="A26" s="229"/>
      <c r="B26" s="30"/>
      <c r="C26" s="30"/>
      <c r="D26" s="30"/>
      <c r="E26" s="30"/>
      <c r="F26" s="30"/>
      <c r="G26" s="30"/>
      <c r="H26" s="30"/>
      <c r="I26" s="30"/>
      <c r="J26" s="30"/>
      <c r="K26" s="240"/>
    </row>
    <row r="27" spans="1:13" x14ac:dyDescent="0.2">
      <c r="A27" s="229"/>
      <c r="B27" s="30"/>
      <c r="C27" s="30"/>
      <c r="D27" s="30"/>
      <c r="E27" s="30"/>
      <c r="F27" s="30"/>
      <c r="G27" s="30"/>
      <c r="H27" s="30"/>
      <c r="I27" s="30"/>
      <c r="J27" s="30"/>
      <c r="K27" s="240"/>
    </row>
    <row r="28" spans="1:13" x14ac:dyDescent="0.2">
      <c r="A28" s="229"/>
      <c r="B28" s="30"/>
      <c r="C28" s="30"/>
      <c r="D28" s="30"/>
      <c r="E28" s="30"/>
      <c r="F28" s="30"/>
      <c r="G28" s="30"/>
      <c r="H28" s="30"/>
      <c r="I28" s="30"/>
      <c r="J28" s="30"/>
      <c r="K28" s="240"/>
      <c r="L28" t="s">
        <v>58</v>
      </c>
    </row>
    <row r="29" spans="1:13" x14ac:dyDescent="0.2">
      <c r="A29" s="229"/>
      <c r="B29" s="30"/>
      <c r="C29" s="30"/>
      <c r="D29" s="30"/>
      <c r="E29" s="30"/>
      <c r="F29" s="30"/>
      <c r="G29" s="30"/>
      <c r="H29" s="30"/>
      <c r="I29" s="30"/>
      <c r="J29" s="30"/>
      <c r="K29" s="240"/>
    </row>
    <row r="30" spans="1:13" x14ac:dyDescent="0.2">
      <c r="A30" s="229"/>
      <c r="B30" s="30"/>
      <c r="C30" s="30"/>
      <c r="D30" s="30"/>
      <c r="E30" s="30"/>
      <c r="F30" s="30"/>
      <c r="G30" s="30"/>
      <c r="H30" s="30"/>
      <c r="I30" s="30"/>
      <c r="J30" s="30"/>
      <c r="K30" s="240"/>
    </row>
    <row r="31" spans="1:13" x14ac:dyDescent="0.2">
      <c r="A31" s="229"/>
      <c r="B31" s="30"/>
      <c r="C31" s="30"/>
      <c r="D31" s="30"/>
      <c r="E31" s="30"/>
      <c r="F31" s="30"/>
      <c r="G31" s="30"/>
      <c r="H31" s="30"/>
      <c r="I31" s="30"/>
      <c r="J31" s="30"/>
      <c r="K31" s="240"/>
    </row>
    <row r="32" spans="1:13" x14ac:dyDescent="0.2">
      <c r="A32" s="229"/>
      <c r="B32" s="30"/>
      <c r="C32" s="30"/>
      <c r="D32" s="30"/>
      <c r="E32" s="30"/>
      <c r="F32" s="30"/>
      <c r="G32" s="30"/>
      <c r="H32" s="30"/>
      <c r="I32" s="30"/>
      <c r="J32" s="30"/>
      <c r="K32" s="240"/>
    </row>
    <row r="33" spans="1:13" x14ac:dyDescent="0.2">
      <c r="A33" s="229"/>
      <c r="B33" s="30"/>
      <c r="C33" s="30"/>
      <c r="D33" s="30"/>
      <c r="E33" s="30"/>
      <c r="F33" s="30"/>
      <c r="G33" s="30"/>
      <c r="H33" s="30"/>
      <c r="I33" s="30"/>
      <c r="J33" s="30"/>
      <c r="K33" s="240"/>
    </row>
    <row r="34" spans="1:13" x14ac:dyDescent="0.2">
      <c r="A34" s="229"/>
      <c r="B34" s="30"/>
      <c r="C34" s="30"/>
      <c r="D34" s="30"/>
      <c r="E34" s="30"/>
      <c r="F34" s="30"/>
      <c r="G34" s="30"/>
      <c r="H34" s="30"/>
      <c r="I34" s="30"/>
      <c r="J34" s="30"/>
      <c r="K34" s="240"/>
    </row>
    <row r="35" spans="1:13" x14ac:dyDescent="0.2">
      <c r="A35" s="229"/>
      <c r="B35" s="30"/>
      <c r="C35" s="30"/>
      <c r="D35" s="30"/>
      <c r="E35" s="30"/>
      <c r="F35" s="30"/>
      <c r="G35" s="30"/>
      <c r="H35" s="30"/>
      <c r="I35" s="30"/>
      <c r="J35" s="30"/>
      <c r="K35" s="240"/>
      <c r="M35" s="507"/>
    </row>
    <row r="36" spans="1:13" x14ac:dyDescent="0.2">
      <c r="A36" s="229"/>
      <c r="B36" s="30"/>
      <c r="C36" s="30"/>
      <c r="D36" s="30"/>
      <c r="E36" s="30"/>
      <c r="F36" s="30"/>
      <c r="G36" s="30"/>
      <c r="H36" s="30"/>
      <c r="I36" s="30"/>
      <c r="J36" s="30"/>
      <c r="K36" s="240"/>
      <c r="M36" s="507"/>
    </row>
    <row r="37" spans="1:13" x14ac:dyDescent="0.2">
      <c r="A37" s="229"/>
      <c r="B37" s="30"/>
      <c r="C37" s="30"/>
      <c r="D37" s="30"/>
      <c r="E37" s="30"/>
      <c r="F37" s="30"/>
      <c r="G37" s="30"/>
      <c r="H37" s="30"/>
      <c r="I37" s="30"/>
      <c r="J37" s="30"/>
      <c r="K37" s="240"/>
    </row>
    <row r="38" spans="1:13" x14ac:dyDescent="0.2">
      <c r="A38" s="229"/>
      <c r="B38" s="30"/>
      <c r="C38" s="30"/>
      <c r="D38" s="30"/>
      <c r="E38" s="30"/>
      <c r="F38" s="30"/>
      <c r="G38" s="30"/>
      <c r="H38" s="30"/>
      <c r="I38" s="30"/>
      <c r="J38" s="30"/>
      <c r="K38" s="240"/>
    </row>
    <row r="39" spans="1:13" x14ac:dyDescent="0.2">
      <c r="A39" s="229"/>
      <c r="B39" s="30"/>
      <c r="C39" s="30"/>
      <c r="D39" s="30"/>
      <c r="E39" s="30"/>
      <c r="F39" s="30"/>
      <c r="G39" s="30"/>
      <c r="H39" s="30"/>
      <c r="I39" s="30"/>
      <c r="J39" s="30"/>
      <c r="K39" s="240"/>
    </row>
    <row r="40" spans="1:13" x14ac:dyDescent="0.2">
      <c r="A40" s="229"/>
      <c r="B40" s="30"/>
      <c r="C40" s="30"/>
      <c r="D40" s="30"/>
      <c r="E40" s="30"/>
      <c r="F40" s="30"/>
      <c r="G40" s="30"/>
      <c r="H40" s="30"/>
      <c r="I40" s="30"/>
      <c r="J40" s="30"/>
      <c r="K40" s="240"/>
    </row>
    <row r="41" spans="1:13" x14ac:dyDescent="0.2">
      <c r="A41" s="229"/>
      <c r="B41" s="30"/>
      <c r="C41" s="30"/>
      <c r="D41" s="30"/>
      <c r="E41" s="30"/>
      <c r="F41" s="30"/>
      <c r="G41" s="30"/>
      <c r="H41" s="30"/>
      <c r="I41" s="30"/>
      <c r="J41" s="30"/>
      <c r="K41" s="240"/>
    </row>
    <row r="42" spans="1:13" x14ac:dyDescent="0.2">
      <c r="A42" s="229"/>
      <c r="B42" s="30"/>
      <c r="C42" s="30"/>
      <c r="D42" s="30"/>
      <c r="E42" s="30"/>
      <c r="F42" s="30"/>
      <c r="G42" s="30"/>
      <c r="H42" s="30"/>
      <c r="I42" s="30"/>
      <c r="J42" s="30"/>
      <c r="K42" s="240"/>
    </row>
    <row r="43" spans="1:13" x14ac:dyDescent="0.2">
      <c r="A43" s="229"/>
      <c r="B43" s="30"/>
      <c r="C43" s="30"/>
      <c r="D43" s="30"/>
      <c r="E43" s="30"/>
      <c r="F43" s="30"/>
      <c r="G43" s="30"/>
      <c r="H43" s="30"/>
      <c r="I43" s="30"/>
      <c r="J43" s="30"/>
      <c r="K43" s="240"/>
    </row>
    <row r="44" spans="1:13" x14ac:dyDescent="0.2">
      <c r="A44" s="229"/>
      <c r="B44" s="30"/>
      <c r="C44" s="30"/>
      <c r="D44" s="30"/>
      <c r="E44" s="30"/>
      <c r="F44" s="30"/>
      <c r="G44" s="30"/>
      <c r="H44" s="30"/>
      <c r="I44" s="30"/>
      <c r="J44" s="30"/>
      <c r="K44" s="240"/>
    </row>
    <row r="45" spans="1:13" x14ac:dyDescent="0.2">
      <c r="A45" s="229"/>
      <c r="B45" s="30"/>
      <c r="C45" s="30"/>
      <c r="D45" s="30"/>
      <c r="E45" s="30"/>
      <c r="F45" s="30"/>
      <c r="G45" s="30"/>
      <c r="H45" s="30"/>
      <c r="I45" s="30"/>
      <c r="J45" s="30"/>
      <c r="K45" s="240"/>
    </row>
    <row r="46" spans="1:13" x14ac:dyDescent="0.2">
      <c r="A46" s="229"/>
      <c r="B46" s="30"/>
      <c r="C46" s="30"/>
      <c r="D46" s="30"/>
      <c r="E46" s="30"/>
      <c r="F46" s="30"/>
      <c r="G46" s="30"/>
      <c r="H46" s="30"/>
      <c r="I46" s="30"/>
      <c r="J46" s="30"/>
      <c r="K46" s="240"/>
    </row>
    <row r="47" spans="1:13" x14ac:dyDescent="0.2">
      <c r="A47" s="229"/>
      <c r="B47" s="226"/>
      <c r="C47" s="30"/>
      <c r="D47" s="30"/>
      <c r="E47" s="30"/>
      <c r="F47" s="30"/>
      <c r="G47" s="30"/>
      <c r="H47" s="30"/>
      <c r="I47" s="30"/>
      <c r="J47" s="30"/>
      <c r="K47" s="240"/>
    </row>
    <row r="48" spans="1:13" ht="18" customHeight="1" thickBot="1" x14ac:dyDescent="0.25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41"/>
    </row>
    <row r="49" spans="2:11" ht="5.25" customHeight="1" thickTop="1" x14ac:dyDescent="0.2"/>
    <row r="50" spans="2:11" ht="27.75" customHeight="1" x14ac:dyDescent="0.2">
      <c r="B50" s="498" t="s">
        <v>85</v>
      </c>
      <c r="C50" s="498"/>
      <c r="D50" s="498"/>
      <c r="E50" s="498"/>
      <c r="F50" s="498"/>
      <c r="G50" s="498"/>
      <c r="H50" s="498"/>
      <c r="I50" s="498"/>
      <c r="J50" s="498"/>
      <c r="K50" s="498"/>
    </row>
    <row r="51" spans="2:11" x14ac:dyDescent="0.2">
      <c r="D51" s="214"/>
    </row>
  </sheetData>
  <mergeCells count="11">
    <mergeCell ref="M35:M36"/>
    <mergeCell ref="G5:G6"/>
    <mergeCell ref="H5:H6"/>
    <mergeCell ref="I5:I6"/>
    <mergeCell ref="J5:J6"/>
    <mergeCell ref="B50:K50"/>
    <mergeCell ref="B5:B6"/>
    <mergeCell ref="C4:F4"/>
    <mergeCell ref="H4:J4"/>
    <mergeCell ref="C3:J3"/>
    <mergeCell ref="D5:E5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42">
    <pageSetUpPr fitToPage="1"/>
  </sheetPr>
  <dimension ref="A1:W158"/>
  <sheetViews>
    <sheetView workbookViewId="0">
      <pane ySplit="5" topLeftCell="A142" activePane="bottomLeft" state="frozen"/>
      <selection activeCell="B50" sqref="B50:K50"/>
      <selection pane="bottomLeft" activeCell="A153" sqref="A153"/>
    </sheetView>
  </sheetViews>
  <sheetFormatPr baseColWidth="10" defaultColWidth="12.5703125" defaultRowHeight="12.75" x14ac:dyDescent="0.2"/>
  <cols>
    <col min="1" max="1" width="23.5703125" style="1" customWidth="1"/>
    <col min="2" max="2" width="12.28515625" style="29" bestFit="1" customWidth="1"/>
    <col min="3" max="3" width="11.140625" style="29" customWidth="1"/>
    <col min="4" max="4" width="12.140625" style="1" bestFit="1" customWidth="1"/>
    <col min="5" max="5" width="12.28515625" style="1" bestFit="1" customWidth="1"/>
    <col min="6" max="6" width="16.5703125" style="353" bestFit="1" customWidth="1"/>
    <col min="7" max="13" width="13.140625" style="353" customWidth="1"/>
    <col min="14" max="14" width="14.140625" style="1" bestFit="1" customWidth="1"/>
    <col min="15" max="16384" width="12.5703125" style="1"/>
  </cols>
  <sheetData>
    <row r="1" spans="1:17" ht="18" customHeight="1" thickBot="1" x14ac:dyDescent="0.25">
      <c r="A1" s="513" t="s">
        <v>37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5"/>
    </row>
    <row r="2" spans="1:17" ht="14.25" thickTop="1" thickBot="1" x14ac:dyDescent="0.25">
      <c r="A2" s="264" t="s">
        <v>36</v>
      </c>
      <c r="B2" s="528" t="s">
        <v>1</v>
      </c>
      <c r="C2" s="529"/>
      <c r="D2" s="529"/>
      <c r="E2" s="530"/>
      <c r="F2" s="538" t="s">
        <v>34</v>
      </c>
      <c r="G2" s="539"/>
      <c r="H2" s="540" t="s">
        <v>2</v>
      </c>
      <c r="I2" s="541"/>
      <c r="J2" s="541"/>
      <c r="K2" s="541"/>
      <c r="L2" s="541"/>
      <c r="M2" s="542"/>
    </row>
    <row r="3" spans="1:17" ht="13.5" thickTop="1" x14ac:dyDescent="0.2">
      <c r="A3" s="536" t="s">
        <v>39</v>
      </c>
      <c r="B3" s="31" t="s">
        <v>3</v>
      </c>
      <c r="C3" s="2" t="s">
        <v>4</v>
      </c>
      <c r="D3" s="3"/>
      <c r="E3" s="33" t="s">
        <v>5</v>
      </c>
      <c r="F3" s="285" t="s">
        <v>16</v>
      </c>
      <c r="G3" s="286" t="s">
        <v>6</v>
      </c>
      <c r="H3" s="287" t="s">
        <v>16</v>
      </c>
      <c r="I3" s="288" t="s">
        <v>6</v>
      </c>
      <c r="J3" s="289" t="s">
        <v>16</v>
      </c>
      <c r="K3" s="289" t="s">
        <v>6</v>
      </c>
      <c r="L3" s="289" t="s">
        <v>16</v>
      </c>
      <c r="M3" s="290" t="s">
        <v>6</v>
      </c>
    </row>
    <row r="4" spans="1:17" s="283" customFormat="1" ht="17.25" customHeight="1" thickBot="1" x14ac:dyDescent="0.25">
      <c r="A4" s="537"/>
      <c r="B4" s="279" t="s">
        <v>7</v>
      </c>
      <c r="C4" s="280" t="s">
        <v>8</v>
      </c>
      <c r="D4" s="280" t="s">
        <v>9</v>
      </c>
      <c r="E4" s="281" t="s">
        <v>10</v>
      </c>
      <c r="F4" s="531" t="s">
        <v>11</v>
      </c>
      <c r="G4" s="532"/>
      <c r="H4" s="533" t="s">
        <v>12</v>
      </c>
      <c r="I4" s="534"/>
      <c r="J4" s="526" t="s">
        <v>13</v>
      </c>
      <c r="K4" s="535"/>
      <c r="L4" s="526" t="s">
        <v>14</v>
      </c>
      <c r="M4" s="527"/>
      <c r="N4" s="282"/>
      <c r="O4" s="282"/>
      <c r="P4" s="282"/>
      <c r="Q4" s="282"/>
    </row>
    <row r="5" spans="1:17" ht="15.75" customHeight="1" thickBot="1" x14ac:dyDescent="0.25">
      <c r="A5" s="64" t="s">
        <v>40</v>
      </c>
      <c r="B5" s="252">
        <v>100.22</v>
      </c>
      <c r="C5" s="253">
        <v>101.09</v>
      </c>
      <c r="D5" s="253">
        <v>89.68</v>
      </c>
      <c r="E5" s="254">
        <v>89.14</v>
      </c>
      <c r="F5" s="255" t="s">
        <v>35</v>
      </c>
      <c r="G5" s="256">
        <v>100</v>
      </c>
      <c r="H5" s="257" t="s">
        <v>35</v>
      </c>
      <c r="I5" s="258">
        <v>100</v>
      </c>
      <c r="J5" s="255" t="s">
        <v>35</v>
      </c>
      <c r="K5" s="258">
        <v>100</v>
      </c>
      <c r="L5" s="255" t="s">
        <v>35</v>
      </c>
      <c r="M5" s="256">
        <v>100</v>
      </c>
      <c r="N5" s="18"/>
      <c r="O5" s="18"/>
      <c r="P5" s="18"/>
      <c r="Q5" s="18"/>
    </row>
    <row r="6" spans="1:17" ht="13.5" thickBot="1" x14ac:dyDescent="0.25">
      <c r="A6" s="60" t="s">
        <v>42</v>
      </c>
      <c r="B6" s="251">
        <v>391.55</v>
      </c>
      <c r="C6" s="251">
        <v>394.08</v>
      </c>
      <c r="D6" s="251">
        <v>467.44</v>
      </c>
      <c r="E6" s="364">
        <v>359.27</v>
      </c>
      <c r="F6" s="291"/>
      <c r="G6" s="292">
        <v>620.29</v>
      </c>
      <c r="H6" s="334"/>
      <c r="I6" s="293">
        <v>717.4914</v>
      </c>
      <c r="J6" s="335"/>
      <c r="K6" s="294">
        <v>778.10800000000006</v>
      </c>
      <c r="L6" s="335"/>
      <c r="M6" s="292">
        <v>607.8836</v>
      </c>
    </row>
    <row r="7" spans="1:17" ht="13.5" thickBot="1" x14ac:dyDescent="0.25">
      <c r="A7" s="120">
        <v>2010</v>
      </c>
      <c r="B7" s="169"/>
      <c r="C7" s="170"/>
      <c r="D7" s="170"/>
      <c r="E7" s="171"/>
      <c r="F7" s="336"/>
      <c r="G7" s="337"/>
      <c r="H7" s="338"/>
      <c r="I7" s="338"/>
      <c r="J7" s="338"/>
      <c r="K7" s="338"/>
      <c r="L7" s="338"/>
      <c r="M7" s="337"/>
    </row>
    <row r="8" spans="1:17" x14ac:dyDescent="0.2">
      <c r="A8" s="358" t="s">
        <v>43</v>
      </c>
      <c r="B8" s="354">
        <v>396.84</v>
      </c>
      <c r="C8" s="67">
        <v>399.15</v>
      </c>
      <c r="D8" s="67">
        <v>478.62</v>
      </c>
      <c r="E8" s="174">
        <v>367.41</v>
      </c>
      <c r="F8" s="295">
        <f>+G8/G6-1</f>
        <v>8.2703251704847602E-3</v>
      </c>
      <c r="G8" s="296">
        <v>625.41999999999996</v>
      </c>
      <c r="H8" s="295">
        <f>+I8/I6-1</f>
        <v>1.329995035480569E-2</v>
      </c>
      <c r="I8" s="297">
        <v>727.03399999999999</v>
      </c>
      <c r="J8" s="295">
        <f>+K8/K6-1</f>
        <v>1.8500002570337237E-2</v>
      </c>
      <c r="K8" s="297">
        <v>792.50300000000004</v>
      </c>
      <c r="L8" s="339">
        <v>0</v>
      </c>
      <c r="M8" s="296">
        <v>607.8836</v>
      </c>
    </row>
    <row r="9" spans="1:17" x14ac:dyDescent="0.2">
      <c r="A9" s="359" t="s">
        <v>47</v>
      </c>
      <c r="B9" s="355">
        <v>402.94</v>
      </c>
      <c r="C9" s="66">
        <v>405.67</v>
      </c>
      <c r="D9" s="66">
        <v>490.06</v>
      </c>
      <c r="E9" s="176">
        <v>368.2</v>
      </c>
      <c r="F9" s="298">
        <f>+G9/G8-1</f>
        <v>1.0440983658981384E-2</v>
      </c>
      <c r="G9" s="299">
        <v>631.95000000000005</v>
      </c>
      <c r="H9" s="298">
        <f>+I9/I8-1</f>
        <v>8.8000011003612766E-3</v>
      </c>
      <c r="I9" s="300">
        <v>733.43190000000004</v>
      </c>
      <c r="J9" s="298">
        <f>+K9/K8-1</f>
        <v>1.3000581701267944E-3</v>
      </c>
      <c r="K9" s="300">
        <v>793.53330000000005</v>
      </c>
      <c r="L9" s="340">
        <v>2.1399999999999999E-2</v>
      </c>
      <c r="M9" s="299">
        <v>620.89229999999998</v>
      </c>
    </row>
    <row r="10" spans="1:17" x14ac:dyDescent="0.2">
      <c r="A10" s="360" t="s">
        <v>63</v>
      </c>
      <c r="B10" s="355">
        <v>413.79</v>
      </c>
      <c r="C10" s="66">
        <v>416.28</v>
      </c>
      <c r="D10" s="66">
        <v>500.92</v>
      </c>
      <c r="E10" s="176">
        <v>382.1</v>
      </c>
      <c r="F10" s="298">
        <f t="shared" ref="F10:J19" si="0">+G10/G9-1</f>
        <v>3.8009336181659803E-2</v>
      </c>
      <c r="G10" s="299">
        <v>655.97</v>
      </c>
      <c r="H10" s="298">
        <f t="shared" si="0"/>
        <v>3.5499955755946555E-2</v>
      </c>
      <c r="I10" s="300">
        <v>759.4686999999999</v>
      </c>
      <c r="J10" s="298">
        <f t="shared" si="0"/>
        <v>3.5000043476436371E-2</v>
      </c>
      <c r="K10" s="300">
        <v>821.30700000000002</v>
      </c>
      <c r="L10" s="340">
        <v>0</v>
      </c>
      <c r="M10" s="299">
        <v>648.39779999999996</v>
      </c>
    </row>
    <row r="11" spans="1:17" x14ac:dyDescent="0.2">
      <c r="A11" s="359" t="s">
        <v>29</v>
      </c>
      <c r="B11" s="355">
        <v>413.79</v>
      </c>
      <c r="C11" s="66">
        <v>416.28</v>
      </c>
      <c r="D11" s="66">
        <v>500.92</v>
      </c>
      <c r="E11" s="176">
        <v>382.1</v>
      </c>
      <c r="F11" s="298">
        <f t="shared" si="0"/>
        <v>1.076268731801755E-2</v>
      </c>
      <c r="G11" s="299">
        <v>663.03</v>
      </c>
      <c r="H11" s="298">
        <f t="shared" si="0"/>
        <v>1.8900054735633054E-2</v>
      </c>
      <c r="I11" s="300">
        <v>773.82270000000005</v>
      </c>
      <c r="J11" s="298">
        <f t="shared" si="0"/>
        <v>5.219996907368385E-2</v>
      </c>
      <c r="K11" s="300">
        <v>864.17920000000004</v>
      </c>
      <c r="L11" s="340">
        <v>0</v>
      </c>
      <c r="M11" s="299">
        <v>648.39779999999996</v>
      </c>
    </row>
    <row r="12" spans="1:17" x14ac:dyDescent="0.2">
      <c r="A12" s="359" t="s">
        <v>44</v>
      </c>
      <c r="B12" s="356">
        <v>418.79</v>
      </c>
      <c r="C12" s="119">
        <v>421.37</v>
      </c>
      <c r="D12" s="119">
        <v>504.36</v>
      </c>
      <c r="E12" s="177">
        <v>386.01</v>
      </c>
      <c r="F12" s="291">
        <f t="shared" si="0"/>
        <v>8.1444278539433146E-3</v>
      </c>
      <c r="G12" s="299">
        <v>668.43</v>
      </c>
      <c r="H12" s="291">
        <f t="shared" si="0"/>
        <v>6.9000302007165004E-3</v>
      </c>
      <c r="I12" s="300">
        <v>779.16210000000001</v>
      </c>
      <c r="J12" s="291">
        <f t="shared" si="0"/>
        <v>2.3999651924047072E-3</v>
      </c>
      <c r="K12" s="300">
        <v>866.25320000000011</v>
      </c>
      <c r="L12" s="335">
        <v>0</v>
      </c>
      <c r="M12" s="299">
        <v>648.39779999999996</v>
      </c>
    </row>
    <row r="13" spans="1:17" x14ac:dyDescent="0.2">
      <c r="A13" s="270" t="s">
        <v>38</v>
      </c>
      <c r="B13" s="355">
        <v>423.88</v>
      </c>
      <c r="C13" s="66">
        <v>426.81</v>
      </c>
      <c r="D13" s="66">
        <v>512.05999999999995</v>
      </c>
      <c r="E13" s="176">
        <v>386.64</v>
      </c>
      <c r="F13" s="298">
        <f t="shared" si="0"/>
        <v>1.2252591894439391E-2</v>
      </c>
      <c r="G13" s="299">
        <v>676.62</v>
      </c>
      <c r="H13" s="298">
        <f t="shared" si="0"/>
        <v>2.0399991221338842E-2</v>
      </c>
      <c r="I13" s="300">
        <v>795.05700000000002</v>
      </c>
      <c r="J13" s="298">
        <f t="shared" si="0"/>
        <v>5.7200019578571126E-2</v>
      </c>
      <c r="K13" s="300">
        <v>915.80289999999991</v>
      </c>
      <c r="L13" s="340">
        <v>0</v>
      </c>
      <c r="M13" s="299">
        <v>648.39779999999996</v>
      </c>
    </row>
    <row r="14" spans="1:17" x14ac:dyDescent="0.2">
      <c r="A14" s="270" t="s">
        <v>45</v>
      </c>
      <c r="B14" s="356">
        <v>427.98</v>
      </c>
      <c r="C14" s="119">
        <v>431.21</v>
      </c>
      <c r="D14" s="119">
        <v>515.92999999999995</v>
      </c>
      <c r="E14" s="177">
        <v>386.86</v>
      </c>
      <c r="F14" s="298">
        <f t="shared" si="0"/>
        <v>5.0515799119150939E-2</v>
      </c>
      <c r="G14" s="299">
        <v>710.8</v>
      </c>
      <c r="H14" s="298">
        <f t="shared" si="0"/>
        <v>4.2799950192250247E-2</v>
      </c>
      <c r="I14" s="300">
        <v>829.08539999999994</v>
      </c>
      <c r="J14" s="298">
        <f t="shared" si="0"/>
        <v>3.999768945917026E-4</v>
      </c>
      <c r="K14" s="300">
        <v>916.16919999999993</v>
      </c>
      <c r="L14" s="340">
        <v>0.13</v>
      </c>
      <c r="M14" s="299">
        <v>732.68949999999995</v>
      </c>
    </row>
    <row r="15" spans="1:17" x14ac:dyDescent="0.2">
      <c r="A15" s="270" t="s">
        <v>52</v>
      </c>
      <c r="B15" s="355">
        <v>432.25</v>
      </c>
      <c r="C15" s="66">
        <v>435.83</v>
      </c>
      <c r="D15" s="66">
        <v>528.05999999999995</v>
      </c>
      <c r="E15" s="176">
        <v>386.81</v>
      </c>
      <c r="F15" s="301">
        <f t="shared" si="0"/>
        <v>5.5289814293755235E-3</v>
      </c>
      <c r="G15" s="299">
        <v>714.73</v>
      </c>
      <c r="H15" s="301">
        <f t="shared" si="0"/>
        <v>4.6000086360222792E-3</v>
      </c>
      <c r="I15" s="300">
        <v>832.89919999999995</v>
      </c>
      <c r="J15" s="301">
        <f t="shared" si="0"/>
        <v>7.9996140450910858E-4</v>
      </c>
      <c r="K15" s="300">
        <v>916.90210000000002</v>
      </c>
      <c r="L15" s="341">
        <v>0</v>
      </c>
      <c r="M15" s="299">
        <v>732.68949999999995</v>
      </c>
    </row>
    <row r="16" spans="1:17" x14ac:dyDescent="0.2">
      <c r="A16" s="270" t="s">
        <v>53</v>
      </c>
      <c r="B16" s="355">
        <v>436.28</v>
      </c>
      <c r="C16" s="66">
        <v>440.04</v>
      </c>
      <c r="D16" s="66">
        <v>538.04</v>
      </c>
      <c r="E16" s="176">
        <v>388.44</v>
      </c>
      <c r="F16" s="298">
        <f t="shared" si="0"/>
        <v>3.2179984049920396E-3</v>
      </c>
      <c r="G16" s="299">
        <v>717.03</v>
      </c>
      <c r="H16" s="298">
        <f t="shared" si="0"/>
        <v>3.8999917396969064E-3</v>
      </c>
      <c r="I16" s="300">
        <v>836.14750000000004</v>
      </c>
      <c r="J16" s="298">
        <f t="shared" si="0"/>
        <v>4.0004270903071237E-4</v>
      </c>
      <c r="K16" s="300">
        <v>917.26890000000003</v>
      </c>
      <c r="L16" s="340">
        <v>0</v>
      </c>
      <c r="M16" s="299">
        <v>732.68949999999995</v>
      </c>
    </row>
    <row r="17" spans="1:23" x14ac:dyDescent="0.2">
      <c r="A17" s="359" t="s">
        <v>46</v>
      </c>
      <c r="B17" s="355">
        <v>440.23</v>
      </c>
      <c r="C17" s="66">
        <v>443.84</v>
      </c>
      <c r="D17" s="66" t="s">
        <v>54</v>
      </c>
      <c r="E17" s="176">
        <v>394.26</v>
      </c>
      <c r="F17" s="298">
        <f t="shared" si="0"/>
        <v>1.6373094570659497E-2</v>
      </c>
      <c r="G17" s="299">
        <v>728.77</v>
      </c>
      <c r="H17" s="298">
        <f t="shared" si="0"/>
        <v>4.5000433535948847E-3</v>
      </c>
      <c r="I17" s="300">
        <v>839.91020000000003</v>
      </c>
      <c r="J17" s="298">
        <f t="shared" si="0"/>
        <v>0</v>
      </c>
      <c r="K17" s="300">
        <v>917.26890000000003</v>
      </c>
      <c r="L17" s="340">
        <v>0</v>
      </c>
      <c r="M17" s="299">
        <v>732.68949999999995</v>
      </c>
    </row>
    <row r="18" spans="1:23" x14ac:dyDescent="0.2">
      <c r="A18" s="359" t="s">
        <v>41</v>
      </c>
      <c r="B18" s="356">
        <v>444.38</v>
      </c>
      <c r="C18" s="119">
        <v>448.04</v>
      </c>
      <c r="D18" s="119">
        <v>548.91999999999996</v>
      </c>
      <c r="E18" s="177">
        <v>397.75</v>
      </c>
      <c r="F18" s="298">
        <f t="shared" si="0"/>
        <v>2.6894630679089371E-2</v>
      </c>
      <c r="G18" s="299">
        <v>748.37</v>
      </c>
      <c r="H18" s="298">
        <f t="shared" si="0"/>
        <v>2.0600059387301028E-2</v>
      </c>
      <c r="I18" s="300">
        <v>857.2124</v>
      </c>
      <c r="J18" s="298">
        <f t="shared" si="0"/>
        <v>0</v>
      </c>
      <c r="K18" s="300">
        <v>917.26890000000003</v>
      </c>
      <c r="L18" s="340">
        <v>5.3499999999999999E-2</v>
      </c>
      <c r="M18" s="299">
        <v>771.88839999999993</v>
      </c>
    </row>
    <row r="19" spans="1:23" ht="13.5" thickBot="1" x14ac:dyDescent="0.25">
      <c r="A19" s="361" t="s">
        <v>42</v>
      </c>
      <c r="B19" s="357">
        <v>448.57</v>
      </c>
      <c r="C19" s="121">
        <v>452.16</v>
      </c>
      <c r="D19" s="121">
        <v>552.02</v>
      </c>
      <c r="E19" s="168">
        <v>402.94</v>
      </c>
      <c r="F19" s="302">
        <f t="shared" si="0"/>
        <v>4.5832943597416964E-3</v>
      </c>
      <c r="G19" s="303">
        <v>751.8</v>
      </c>
      <c r="H19" s="302">
        <f t="shared" si="0"/>
        <v>7.5999833880144863E-3</v>
      </c>
      <c r="I19" s="304">
        <v>863.72720000000004</v>
      </c>
      <c r="J19" s="302">
        <f t="shared" si="0"/>
        <v>8.0000532014112835E-3</v>
      </c>
      <c r="K19" s="304">
        <v>924.60710000000006</v>
      </c>
      <c r="L19" s="342">
        <v>0</v>
      </c>
      <c r="M19" s="303">
        <v>771.88839999999993</v>
      </c>
    </row>
    <row r="20" spans="1:23" ht="16.5" customHeight="1" thickBot="1" x14ac:dyDescent="0.25">
      <c r="A20" s="543">
        <v>2011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5"/>
      <c r="N20" s="28"/>
      <c r="O20" s="224"/>
      <c r="Q20" s="215"/>
      <c r="U20" s="28"/>
      <c r="V20" s="28"/>
      <c r="W20" s="28"/>
    </row>
    <row r="21" spans="1:23" x14ac:dyDescent="0.2">
      <c r="A21" s="358" t="s">
        <v>43</v>
      </c>
      <c r="B21" s="173">
        <v>453.48</v>
      </c>
      <c r="C21" s="67">
        <v>457.16</v>
      </c>
      <c r="D21" s="67">
        <v>556.05999999999995</v>
      </c>
      <c r="E21" s="174">
        <v>406.69</v>
      </c>
      <c r="F21" s="295">
        <f>+G21/G19-1</f>
        <v>9.9760574620910702E-3</v>
      </c>
      <c r="G21" s="305">
        <v>759.3</v>
      </c>
      <c r="H21" s="295">
        <f>+I21/I19-1</f>
        <v>1.6300053998530961E-2</v>
      </c>
      <c r="I21" s="305">
        <v>877.80600000000004</v>
      </c>
      <c r="J21" s="295">
        <f>+K21/K19-1</f>
        <v>1.0300050691801843E-2</v>
      </c>
      <c r="K21" s="305">
        <v>934.13059999999996</v>
      </c>
      <c r="L21" s="343">
        <v>0</v>
      </c>
      <c r="M21" s="306">
        <v>771.88839999999993</v>
      </c>
    </row>
    <row r="22" spans="1:23" x14ac:dyDescent="0.2">
      <c r="A22" s="359" t="s">
        <v>47</v>
      </c>
      <c r="B22" s="175">
        <v>457.7</v>
      </c>
      <c r="C22" s="66">
        <v>461.22</v>
      </c>
      <c r="D22" s="66">
        <v>561.51</v>
      </c>
      <c r="E22" s="176">
        <v>412.96</v>
      </c>
      <c r="F22" s="298">
        <f>+G22/G21-1</f>
        <v>1.1115501119452142E-2</v>
      </c>
      <c r="G22" s="300">
        <v>767.74</v>
      </c>
      <c r="H22" s="298">
        <f>+I22/I21-1</f>
        <v>1.2299984278986598E-2</v>
      </c>
      <c r="I22" s="300">
        <v>888.60300000000007</v>
      </c>
      <c r="J22" s="298">
        <f>+K22/K21-1</f>
        <v>2.1400005523853016E-2</v>
      </c>
      <c r="K22" s="300">
        <v>954.12100000000009</v>
      </c>
      <c r="L22" s="340">
        <v>0</v>
      </c>
      <c r="M22" s="299">
        <v>771.88839999999993</v>
      </c>
    </row>
    <row r="23" spans="1:23" x14ac:dyDescent="0.2">
      <c r="A23" s="360" t="s">
        <v>51</v>
      </c>
      <c r="B23" s="175">
        <v>462.1</v>
      </c>
      <c r="C23" s="66">
        <v>465.74</v>
      </c>
      <c r="D23" s="66">
        <v>573.28</v>
      </c>
      <c r="E23" s="176">
        <v>415.82</v>
      </c>
      <c r="F23" s="298">
        <f t="shared" ref="F23:F32" si="1">+G23/G22-1</f>
        <v>3.2237476228931694E-2</v>
      </c>
      <c r="G23" s="300">
        <v>792.49</v>
      </c>
      <c r="H23" s="298">
        <f t="shared" ref="H23:J32" si="2">+I23/I22-1</f>
        <v>2.7399975016964895E-2</v>
      </c>
      <c r="I23" s="300">
        <v>912.9507000000001</v>
      </c>
      <c r="J23" s="298">
        <f t="shared" si="2"/>
        <v>1.4299968243021599E-2</v>
      </c>
      <c r="K23" s="300">
        <v>967.76490000000001</v>
      </c>
      <c r="L23" s="340">
        <v>6.2300000000000001E-2</v>
      </c>
      <c r="M23" s="299">
        <v>819.97699999999998</v>
      </c>
    </row>
    <row r="24" spans="1:23" x14ac:dyDescent="0.2">
      <c r="A24" s="359" t="s">
        <v>29</v>
      </c>
      <c r="B24" s="175">
        <v>466.74</v>
      </c>
      <c r="C24" s="66">
        <v>470.61</v>
      </c>
      <c r="D24" s="66">
        <v>573.79999999999995</v>
      </c>
      <c r="E24" s="176">
        <v>417.49</v>
      </c>
      <c r="F24" s="298">
        <f t="shared" si="1"/>
        <v>1.0246186071748653E-2</v>
      </c>
      <c r="G24" s="300">
        <v>800.61</v>
      </c>
      <c r="H24" s="298">
        <f t="shared" si="2"/>
        <v>1.4800032466156132E-2</v>
      </c>
      <c r="I24" s="300">
        <v>926.4624</v>
      </c>
      <c r="J24" s="298">
        <f t="shared" si="2"/>
        <v>2.1300007884146099E-2</v>
      </c>
      <c r="K24" s="300">
        <v>988.37829999999997</v>
      </c>
      <c r="L24" s="340">
        <v>1.8200000000000001E-2</v>
      </c>
      <c r="M24" s="299">
        <v>834.90059999999994</v>
      </c>
    </row>
    <row r="25" spans="1:23" x14ac:dyDescent="0.2">
      <c r="A25" s="359" t="s">
        <v>44</v>
      </c>
      <c r="B25" s="182">
        <v>471.54</v>
      </c>
      <c r="C25" s="76">
        <v>475.52</v>
      </c>
      <c r="D25" s="76">
        <v>577.70000000000005</v>
      </c>
      <c r="E25" s="183">
        <v>420.82</v>
      </c>
      <c r="F25" s="291">
        <f t="shared" si="1"/>
        <v>1.4813704550280526E-2</v>
      </c>
      <c r="G25" s="307">
        <v>812.47</v>
      </c>
      <c r="H25" s="291">
        <f t="shared" si="2"/>
        <v>1.8100032985688408E-2</v>
      </c>
      <c r="I25" s="307">
        <v>943.23140000000001</v>
      </c>
      <c r="J25" s="291">
        <f t="shared" si="2"/>
        <v>4.8900001143286964E-2</v>
      </c>
      <c r="K25" s="307">
        <v>1036.71</v>
      </c>
      <c r="L25" s="346">
        <v>0</v>
      </c>
      <c r="M25" s="308">
        <v>834.90059999999994</v>
      </c>
    </row>
    <row r="26" spans="1:23" x14ac:dyDescent="0.2">
      <c r="A26" s="270" t="s">
        <v>38</v>
      </c>
      <c r="B26" s="175">
        <v>476.92</v>
      </c>
      <c r="C26" s="66">
        <v>481.1</v>
      </c>
      <c r="D26" s="66">
        <v>582.82000000000005</v>
      </c>
      <c r="E26" s="176">
        <v>423.8</v>
      </c>
      <c r="F26" s="298">
        <f t="shared" si="1"/>
        <v>2.012381995642909E-2</v>
      </c>
      <c r="G26" s="300">
        <v>828.82</v>
      </c>
      <c r="H26" s="298">
        <f t="shared" si="2"/>
        <v>3.1599987023332776E-2</v>
      </c>
      <c r="I26" s="300">
        <v>973.03750000000002</v>
      </c>
      <c r="J26" s="298">
        <f t="shared" si="2"/>
        <v>8.9800040512776125E-2</v>
      </c>
      <c r="K26" s="300">
        <v>1129.8066000000001</v>
      </c>
      <c r="L26" s="340">
        <v>0</v>
      </c>
      <c r="M26" s="299">
        <v>834.90059999999994</v>
      </c>
    </row>
    <row r="27" spans="1:23" x14ac:dyDescent="0.2">
      <c r="A27" s="270" t="s">
        <v>45</v>
      </c>
      <c r="B27" s="184">
        <v>481.72</v>
      </c>
      <c r="C27" s="178">
        <v>486.01</v>
      </c>
      <c r="D27" s="178">
        <v>588.77</v>
      </c>
      <c r="E27" s="185">
        <v>427.19</v>
      </c>
      <c r="F27" s="298">
        <f t="shared" si="1"/>
        <v>6.9134432084167807E-2</v>
      </c>
      <c r="G27" s="300">
        <v>886.12</v>
      </c>
      <c r="H27" s="298">
        <f t="shared" si="2"/>
        <v>6.1200005138548175E-2</v>
      </c>
      <c r="I27" s="300">
        <v>1032.5874000000001</v>
      </c>
      <c r="J27" s="298">
        <f t="shared" si="2"/>
        <v>6.16000118958413E-2</v>
      </c>
      <c r="K27" s="300">
        <v>1199.4027000000001</v>
      </c>
      <c r="L27" s="340">
        <v>0.12</v>
      </c>
      <c r="M27" s="299">
        <v>935.0886999999999</v>
      </c>
    </row>
    <row r="28" spans="1:23" x14ac:dyDescent="0.2">
      <c r="A28" s="270" t="s">
        <v>49</v>
      </c>
      <c r="B28" s="184">
        <v>486.21</v>
      </c>
      <c r="C28" s="178">
        <v>490.65</v>
      </c>
      <c r="D28" s="178">
        <v>594.61</v>
      </c>
      <c r="E28" s="185">
        <v>429.83</v>
      </c>
      <c r="F28" s="301">
        <f t="shared" si="1"/>
        <v>1.8112670970071632E-2</v>
      </c>
      <c r="G28" s="300">
        <v>902.17</v>
      </c>
      <c r="H28" s="301">
        <f t="shared" si="2"/>
        <v>2.8799983420289665E-2</v>
      </c>
      <c r="I28" s="300">
        <v>1062.3259</v>
      </c>
      <c r="J28" s="301">
        <f t="shared" si="2"/>
        <v>6.4800004202091532E-2</v>
      </c>
      <c r="K28" s="300">
        <v>1277.124</v>
      </c>
      <c r="L28" s="340">
        <v>0</v>
      </c>
      <c r="M28" s="299">
        <v>935.0886999999999</v>
      </c>
    </row>
    <row r="29" spans="1:23" x14ac:dyDescent="0.2">
      <c r="A29" s="270" t="s">
        <v>50</v>
      </c>
      <c r="B29" s="188">
        <v>491.6</v>
      </c>
      <c r="C29" s="189">
        <v>496.2</v>
      </c>
      <c r="D29" s="189">
        <v>605.1</v>
      </c>
      <c r="E29" s="190">
        <v>433.06</v>
      </c>
      <c r="F29" s="298">
        <f t="shared" si="1"/>
        <v>1.062992562377385E-2</v>
      </c>
      <c r="G29" s="309">
        <v>911.76</v>
      </c>
      <c r="H29" s="298">
        <f t="shared" si="2"/>
        <v>1.5799953667702038E-2</v>
      </c>
      <c r="I29" s="309">
        <v>1079.1106</v>
      </c>
      <c r="J29" s="298">
        <f t="shared" si="2"/>
        <v>2.8399983086998537E-2</v>
      </c>
      <c r="K29" s="309">
        <v>1313.3942999999999</v>
      </c>
      <c r="L29" s="340">
        <v>0</v>
      </c>
      <c r="M29" s="310">
        <v>935.0886999999999</v>
      </c>
    </row>
    <row r="30" spans="1:23" x14ac:dyDescent="0.2">
      <c r="A30" s="359" t="s">
        <v>46</v>
      </c>
      <c r="B30" s="184">
        <v>496.08</v>
      </c>
      <c r="C30" s="178">
        <v>501.09</v>
      </c>
      <c r="D30" s="178">
        <v>617.08000000000004</v>
      </c>
      <c r="E30" s="185">
        <v>432.36</v>
      </c>
      <c r="F30" s="298">
        <f t="shared" si="1"/>
        <v>6.141967184346786E-3</v>
      </c>
      <c r="G30" s="300">
        <v>917.36</v>
      </c>
      <c r="H30" s="298">
        <f t="shared" si="2"/>
        <v>8.4999628397683935E-3</v>
      </c>
      <c r="I30" s="300">
        <v>1088.2830000000001</v>
      </c>
      <c r="J30" s="298">
        <f t="shared" si="2"/>
        <v>1.1100017717451616E-2</v>
      </c>
      <c r="K30" s="300">
        <v>1327.973</v>
      </c>
      <c r="L30" s="340">
        <v>0</v>
      </c>
      <c r="M30" s="299">
        <v>935.0886999999999</v>
      </c>
    </row>
    <row r="31" spans="1:23" x14ac:dyDescent="0.2">
      <c r="A31" s="359" t="s">
        <v>41</v>
      </c>
      <c r="B31" s="196">
        <v>500.81</v>
      </c>
      <c r="C31" s="197">
        <v>505.88</v>
      </c>
      <c r="D31" s="197">
        <v>625.29999999999995</v>
      </c>
      <c r="E31" s="198">
        <v>435.06</v>
      </c>
      <c r="F31" s="298">
        <f t="shared" si="1"/>
        <v>2.733932153135088E-2</v>
      </c>
      <c r="G31" s="293">
        <v>942.44</v>
      </c>
      <c r="H31" s="298">
        <f t="shared" si="2"/>
        <v>2.5400010842767662E-2</v>
      </c>
      <c r="I31" s="293">
        <v>1115.9253999999999</v>
      </c>
      <c r="J31" s="298">
        <f t="shared" si="2"/>
        <v>1.3699977333876401E-2</v>
      </c>
      <c r="K31" s="293">
        <v>1346.1661999999999</v>
      </c>
      <c r="L31" s="346">
        <v>5.3600000000000002E-2</v>
      </c>
      <c r="M31" s="292">
        <v>985.20949999999993</v>
      </c>
    </row>
    <row r="32" spans="1:23" ht="13.5" thickBot="1" x14ac:dyDescent="0.25">
      <c r="A32" s="361" t="s">
        <v>42</v>
      </c>
      <c r="B32" s="191">
        <v>510.03</v>
      </c>
      <c r="C32" s="192">
        <v>516.23</v>
      </c>
      <c r="D32" s="192">
        <v>689.24</v>
      </c>
      <c r="E32" s="193">
        <v>433.31</v>
      </c>
      <c r="F32" s="302">
        <f t="shared" si="1"/>
        <v>1.3815203089851957E-2</v>
      </c>
      <c r="G32" s="304">
        <v>955.46</v>
      </c>
      <c r="H32" s="302">
        <f t="shared" si="2"/>
        <v>2.2800000788583352E-2</v>
      </c>
      <c r="I32" s="304">
        <v>1141.3685</v>
      </c>
      <c r="J32" s="302">
        <f t="shared" si="2"/>
        <v>3.000001039990452E-2</v>
      </c>
      <c r="K32" s="304">
        <v>1386.5511999999999</v>
      </c>
      <c r="L32" s="342">
        <v>0</v>
      </c>
      <c r="M32" s="303">
        <v>985.20949999999993</v>
      </c>
    </row>
    <row r="33" spans="1:23" ht="16.5" customHeight="1" thickBot="1" x14ac:dyDescent="0.25">
      <c r="A33" s="523">
        <v>2012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5"/>
      <c r="N33" s="28"/>
      <c r="O33" s="224"/>
      <c r="Q33" s="215"/>
      <c r="U33" s="28"/>
      <c r="V33" s="28"/>
      <c r="W33" s="28"/>
    </row>
    <row r="34" spans="1:23" x14ac:dyDescent="0.2">
      <c r="A34" s="358" t="s">
        <v>43</v>
      </c>
      <c r="B34" s="202">
        <v>510.26</v>
      </c>
      <c r="C34" s="194">
        <v>515.70000000000005</v>
      </c>
      <c r="D34" s="194">
        <v>630.67999999999995</v>
      </c>
      <c r="E34" s="199">
        <v>441.02</v>
      </c>
      <c r="F34" s="295">
        <f>+G34/G32-1</f>
        <v>1.4087455257153492E-2</v>
      </c>
      <c r="G34" s="297">
        <v>968.92</v>
      </c>
      <c r="H34" s="295">
        <f>+I34/I32-1</f>
        <v>2.2299984623721514E-2</v>
      </c>
      <c r="I34" s="297">
        <v>1166.8210000000001</v>
      </c>
      <c r="J34" s="295">
        <f>+K34/K32-1</f>
        <v>5.3599968035799916E-2</v>
      </c>
      <c r="K34" s="297">
        <v>1460.8703</v>
      </c>
      <c r="L34" s="362">
        <v>0</v>
      </c>
      <c r="M34" s="296">
        <v>985.20949999999993</v>
      </c>
    </row>
    <row r="35" spans="1:23" x14ac:dyDescent="0.2">
      <c r="A35" s="359" t="s">
        <v>47</v>
      </c>
      <c r="B35" s="184">
        <v>515.29999999999995</v>
      </c>
      <c r="C35" s="178">
        <v>520.99</v>
      </c>
      <c r="D35" s="178">
        <v>644.29</v>
      </c>
      <c r="E35" s="185">
        <v>442.96</v>
      </c>
      <c r="F35" s="298">
        <f>+G35/G34-1</f>
        <v>2.0599999999999952E-2</v>
      </c>
      <c r="G35" s="300">
        <v>988.87975199999994</v>
      </c>
      <c r="H35" s="298">
        <f>+I35/I34-1</f>
        <v>7.4000210829252566E-3</v>
      </c>
      <c r="I35" s="300">
        <v>1175.4555</v>
      </c>
      <c r="J35" s="298">
        <f>+K35/K34-1</f>
        <v>5.7999673208495306E-3</v>
      </c>
      <c r="K35" s="300">
        <v>1469.3432999999998</v>
      </c>
      <c r="L35" s="363">
        <v>9.7999999999999997E-3</v>
      </c>
      <c r="M35" s="299">
        <v>994.86460000000011</v>
      </c>
    </row>
    <row r="36" spans="1:23" x14ac:dyDescent="0.2">
      <c r="A36" s="360" t="s">
        <v>51</v>
      </c>
      <c r="B36" s="184">
        <v>521.39</v>
      </c>
      <c r="C36" s="178">
        <v>527.07000000000005</v>
      </c>
      <c r="D36" s="178">
        <v>655.12</v>
      </c>
      <c r="E36" s="185">
        <v>449.09</v>
      </c>
      <c r="F36" s="298">
        <f t="shared" ref="F36:F45" si="3">+G36/G35-1</f>
        <v>3.9964664985880027E-2</v>
      </c>
      <c r="G36" s="300">
        <v>1028.4000000000001</v>
      </c>
      <c r="H36" s="298">
        <f t="shared" ref="H36:J45" si="4">+I36/I35-1</f>
        <v>4.4700033306237286E-2</v>
      </c>
      <c r="I36" s="300">
        <v>1227.9983999999999</v>
      </c>
      <c r="J36" s="298">
        <f t="shared" si="4"/>
        <v>3.4600014850171723E-2</v>
      </c>
      <c r="K36" s="300">
        <v>1520.1826000000001</v>
      </c>
      <c r="L36" s="340">
        <v>5.0799999999999998E-2</v>
      </c>
      <c r="M36" s="299">
        <v>1045.4036999999998</v>
      </c>
    </row>
    <row r="37" spans="1:23" x14ac:dyDescent="0.2">
      <c r="A37" s="359" t="s">
        <v>29</v>
      </c>
      <c r="B37" s="203">
        <v>527.29</v>
      </c>
      <c r="C37" s="195">
        <v>533.05999999999995</v>
      </c>
      <c r="D37" s="195">
        <v>655.93</v>
      </c>
      <c r="E37" s="200">
        <v>453.9</v>
      </c>
      <c r="F37" s="298">
        <f t="shared" si="3"/>
        <v>1.4741345779851978E-2</v>
      </c>
      <c r="G37" s="311">
        <v>1043.56</v>
      </c>
      <c r="H37" s="298">
        <f t="shared" si="4"/>
        <v>2.1200027622185758E-2</v>
      </c>
      <c r="I37" s="311">
        <v>1254.0319999999999</v>
      </c>
      <c r="J37" s="298">
        <f t="shared" si="4"/>
        <v>4.6400017997837883E-2</v>
      </c>
      <c r="K37" s="311">
        <v>1590.7191</v>
      </c>
      <c r="L37" s="344">
        <v>0</v>
      </c>
      <c r="M37" s="299">
        <v>1045.4036999999998</v>
      </c>
    </row>
    <row r="38" spans="1:23" x14ac:dyDescent="0.2">
      <c r="A38" s="359" t="s">
        <v>44</v>
      </c>
      <c r="B38" s="203">
        <v>532.66999999999996</v>
      </c>
      <c r="C38" s="195">
        <v>538.57000000000005</v>
      </c>
      <c r="D38" s="195">
        <v>658.91</v>
      </c>
      <c r="E38" s="200">
        <v>457.63</v>
      </c>
      <c r="F38" s="291">
        <f t="shared" si="3"/>
        <v>5.3959523170684864E-2</v>
      </c>
      <c r="G38" s="311">
        <v>1099.8699999999999</v>
      </c>
      <c r="H38" s="291">
        <f t="shared" si="4"/>
        <v>6.4999936205776265E-3</v>
      </c>
      <c r="I38" s="311">
        <v>1262.1832000000002</v>
      </c>
      <c r="J38" s="291">
        <f t="shared" si="4"/>
        <v>0</v>
      </c>
      <c r="K38" s="311">
        <v>1590.7191</v>
      </c>
      <c r="L38" s="344">
        <v>0</v>
      </c>
      <c r="M38" s="299">
        <v>1045.4036999999998</v>
      </c>
    </row>
    <row r="39" spans="1:23" x14ac:dyDescent="0.2">
      <c r="A39" s="270" t="s">
        <v>38</v>
      </c>
      <c r="B39" s="203">
        <v>537.95000000000005</v>
      </c>
      <c r="C39" s="195">
        <v>544.01</v>
      </c>
      <c r="D39" s="195">
        <v>665.29</v>
      </c>
      <c r="E39" s="200">
        <v>460.86</v>
      </c>
      <c r="F39" s="298">
        <f t="shared" si="3"/>
        <v>4.955131060943696E-3</v>
      </c>
      <c r="G39" s="311">
        <v>1105.32</v>
      </c>
      <c r="H39" s="298">
        <f t="shared" si="4"/>
        <v>6.0000006338223333E-3</v>
      </c>
      <c r="I39" s="311">
        <v>1269.7563</v>
      </c>
      <c r="J39" s="298">
        <f t="shared" si="4"/>
        <v>5.2999929402997026E-3</v>
      </c>
      <c r="K39" s="311">
        <v>1599.1498999999999</v>
      </c>
      <c r="L39" s="344">
        <v>0</v>
      </c>
      <c r="M39" s="312">
        <v>1045.4036999999998</v>
      </c>
    </row>
    <row r="40" spans="1:23" x14ac:dyDescent="0.2">
      <c r="A40" s="270" t="s">
        <v>45</v>
      </c>
      <c r="B40" s="203">
        <v>543.16999999999996</v>
      </c>
      <c r="C40" s="195">
        <v>549.41</v>
      </c>
      <c r="D40" s="195">
        <v>667.06</v>
      </c>
      <c r="E40" s="200">
        <v>463.79</v>
      </c>
      <c r="F40" s="298">
        <f t="shared" si="3"/>
        <v>6.2081569138349169E-2</v>
      </c>
      <c r="G40" s="311">
        <v>1173.94</v>
      </c>
      <c r="H40" s="298">
        <f t="shared" si="4"/>
        <v>5.130000142547031E-2</v>
      </c>
      <c r="I40" s="311">
        <v>1334.8948</v>
      </c>
      <c r="J40" s="298">
        <f t="shared" si="4"/>
        <v>2.2699998292843082E-2</v>
      </c>
      <c r="K40" s="311">
        <v>1635.4505999999999</v>
      </c>
      <c r="L40" s="344">
        <v>0.125</v>
      </c>
      <c r="M40" s="312">
        <v>1176.0791999999999</v>
      </c>
    </row>
    <row r="41" spans="1:23" ht="13.15" customHeight="1" x14ac:dyDescent="0.2">
      <c r="A41" s="270" t="s">
        <v>49</v>
      </c>
      <c r="B41" s="203">
        <v>548.79</v>
      </c>
      <c r="C41" s="195">
        <v>555.22</v>
      </c>
      <c r="D41" s="195">
        <v>674.26</v>
      </c>
      <c r="E41" s="200">
        <v>466.95</v>
      </c>
      <c r="F41" s="301">
        <f t="shared" si="3"/>
        <v>1.0894935005196116E-2</v>
      </c>
      <c r="G41" s="311">
        <v>1186.73</v>
      </c>
      <c r="H41" s="301">
        <f t="shared" si="4"/>
        <v>1.5799971653196909E-2</v>
      </c>
      <c r="I41" s="311">
        <v>1355.9860999999999</v>
      </c>
      <c r="J41" s="301">
        <f t="shared" si="4"/>
        <v>0</v>
      </c>
      <c r="K41" s="311">
        <v>1635.4505999999999</v>
      </c>
      <c r="L41" s="344">
        <v>0</v>
      </c>
      <c r="M41" s="312">
        <v>1176.0791999999999</v>
      </c>
    </row>
    <row r="42" spans="1:23" x14ac:dyDescent="0.2">
      <c r="A42" s="270" t="s">
        <v>50</v>
      </c>
      <c r="B42" s="203">
        <v>554.9</v>
      </c>
      <c r="C42" s="195">
        <v>561.63</v>
      </c>
      <c r="D42" s="195">
        <v>685.84</v>
      </c>
      <c r="E42" s="200">
        <v>469.29</v>
      </c>
      <c r="F42" s="298">
        <f t="shared" si="3"/>
        <v>7.6597035551473347E-3</v>
      </c>
      <c r="G42" s="311">
        <v>1195.82</v>
      </c>
      <c r="H42" s="298">
        <f t="shared" si="4"/>
        <v>1.0400032861693775E-2</v>
      </c>
      <c r="I42" s="311">
        <v>1370.0883999999999</v>
      </c>
      <c r="J42" s="298">
        <f t="shared" si="4"/>
        <v>4.2000045736632075E-3</v>
      </c>
      <c r="K42" s="311">
        <v>1642.3195000000001</v>
      </c>
      <c r="L42" s="344">
        <v>0</v>
      </c>
      <c r="M42" s="312">
        <v>1176.0791999999999</v>
      </c>
    </row>
    <row r="43" spans="1:23" x14ac:dyDescent="0.2">
      <c r="A43" s="359" t="s">
        <v>46</v>
      </c>
      <c r="B43" s="203">
        <v>560.64</v>
      </c>
      <c r="C43" s="195">
        <v>567.41</v>
      </c>
      <c r="D43" s="195">
        <v>693.53</v>
      </c>
      <c r="E43" s="200">
        <v>474.39</v>
      </c>
      <c r="F43" s="298">
        <f t="shared" si="3"/>
        <v>4.2146811393017902E-3</v>
      </c>
      <c r="G43" s="311">
        <v>1200.8599999999999</v>
      </c>
      <c r="H43" s="298">
        <f t="shared" si="4"/>
        <v>5.5000100723430201E-3</v>
      </c>
      <c r="I43" s="311">
        <v>1377.6239</v>
      </c>
      <c r="J43" s="298">
        <f t="shared" si="4"/>
        <v>1.0500027552495128E-2</v>
      </c>
      <c r="K43" s="311">
        <v>1659.5639000000001</v>
      </c>
      <c r="L43" s="344">
        <v>0</v>
      </c>
      <c r="M43" s="312">
        <v>1176.0791999999999</v>
      </c>
    </row>
    <row r="44" spans="1:23" x14ac:dyDescent="0.2">
      <c r="A44" s="359" t="s">
        <v>41</v>
      </c>
      <c r="B44" s="203">
        <v>566.27</v>
      </c>
      <c r="C44" s="195">
        <v>573.27</v>
      </c>
      <c r="D44" s="195">
        <v>696.76</v>
      </c>
      <c r="E44" s="200">
        <v>477.19</v>
      </c>
      <c r="F44" s="298">
        <f t="shared" si="3"/>
        <v>3.0195026897390287E-2</v>
      </c>
      <c r="G44" s="311">
        <v>1237.1199999999999</v>
      </c>
      <c r="H44" s="298">
        <f t="shared" si="4"/>
        <v>2.1699971958965003E-2</v>
      </c>
      <c r="I44" s="311">
        <v>1407.5183</v>
      </c>
      <c r="J44" s="298">
        <f t="shared" si="4"/>
        <v>3.3999895996772445E-3</v>
      </c>
      <c r="K44" s="311">
        <v>1665.2064</v>
      </c>
      <c r="L44" s="344">
        <v>6.2199999999999998E-2</v>
      </c>
      <c r="M44" s="312">
        <v>1249.2313000000001</v>
      </c>
    </row>
    <row r="45" spans="1:23" ht="12.75" customHeight="1" thickBot="1" x14ac:dyDescent="0.25">
      <c r="A45" s="361" t="s">
        <v>42</v>
      </c>
      <c r="B45" s="207">
        <v>571.77</v>
      </c>
      <c r="C45" s="208">
        <v>578.91999999999996</v>
      </c>
      <c r="D45" s="208">
        <v>704.37</v>
      </c>
      <c r="E45" s="209">
        <v>480.84</v>
      </c>
      <c r="F45" s="302">
        <f t="shared" si="3"/>
        <v>1.1494438696326936E-2</v>
      </c>
      <c r="G45" s="313">
        <v>1251.3399999999999</v>
      </c>
      <c r="H45" s="302">
        <f t="shared" si="4"/>
        <v>1.6599997314422188E-2</v>
      </c>
      <c r="I45" s="313">
        <v>1430.8831</v>
      </c>
      <c r="J45" s="302">
        <f t="shared" si="4"/>
        <v>1.4699979534068541E-2</v>
      </c>
      <c r="K45" s="313">
        <v>1689.6849</v>
      </c>
      <c r="L45" s="347">
        <v>2.3199999999999998E-2</v>
      </c>
      <c r="M45" s="314">
        <v>1278.2135000000001</v>
      </c>
    </row>
    <row r="46" spans="1:23" ht="16.5" customHeight="1" thickBot="1" x14ac:dyDescent="0.25">
      <c r="A46" s="523">
        <v>2013</v>
      </c>
      <c r="B46" s="524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5"/>
      <c r="N46" s="28"/>
      <c r="O46" s="224"/>
      <c r="Q46" s="215"/>
      <c r="U46" s="28"/>
      <c r="V46" s="28"/>
      <c r="W46" s="28"/>
    </row>
    <row r="47" spans="1:23" x14ac:dyDescent="0.2">
      <c r="A47" s="179" t="s">
        <v>43</v>
      </c>
      <c r="B47" s="202">
        <v>577.58000000000004</v>
      </c>
      <c r="C47" s="194">
        <v>584.79</v>
      </c>
      <c r="D47" s="194">
        <v>717.96</v>
      </c>
      <c r="E47" s="199">
        <v>485.74</v>
      </c>
      <c r="F47" s="295">
        <f>+G47/G45-1</f>
        <v>1.9059568142950845E-2</v>
      </c>
      <c r="G47" s="297">
        <v>1275.19</v>
      </c>
      <c r="H47" s="295">
        <f>+I47/I45-1</f>
        <v>2.3500032951678573E-2</v>
      </c>
      <c r="I47" s="297">
        <v>1464.5089</v>
      </c>
      <c r="J47" s="295">
        <f>+K47/K45-1</f>
        <v>4.3099988642852916E-2</v>
      </c>
      <c r="K47" s="297">
        <v>1762.5102999999999</v>
      </c>
      <c r="L47" s="362">
        <v>0</v>
      </c>
      <c r="M47" s="296">
        <v>1278.2135000000001</v>
      </c>
    </row>
    <row r="48" spans="1:23" x14ac:dyDescent="0.2">
      <c r="A48" s="172" t="s">
        <v>47</v>
      </c>
      <c r="B48" s="184">
        <v>583.67999999999995</v>
      </c>
      <c r="C48" s="178">
        <v>590.74</v>
      </c>
      <c r="D48" s="178">
        <v>725.41</v>
      </c>
      <c r="E48" s="185">
        <v>493.93</v>
      </c>
      <c r="F48" s="298">
        <f>+G48/G47-1</f>
        <v>9.2143131611759355E-3</v>
      </c>
      <c r="G48" s="300">
        <v>1286.94</v>
      </c>
      <c r="H48" s="298">
        <f>+I48/I47-1</f>
        <v>4.7999708298120947E-3</v>
      </c>
      <c r="I48" s="300">
        <v>1471.5385000000001</v>
      </c>
      <c r="J48" s="298">
        <f>+K48/K47-1</f>
        <v>0</v>
      </c>
      <c r="K48" s="300">
        <v>1762.5102999999999</v>
      </c>
      <c r="L48" s="363">
        <v>1.0200000000000001E-2</v>
      </c>
      <c r="M48" s="299">
        <v>1291.2513000000001</v>
      </c>
    </row>
    <row r="49" spans="1:13" x14ac:dyDescent="0.2">
      <c r="A49" s="172" t="s">
        <v>51</v>
      </c>
      <c r="B49" s="184">
        <v>589.55999999999995</v>
      </c>
      <c r="C49" s="178">
        <v>596.82000000000005</v>
      </c>
      <c r="D49" s="178">
        <v>734.51</v>
      </c>
      <c r="E49" s="185">
        <v>497.17</v>
      </c>
      <c r="F49" s="298">
        <f t="shared" ref="F49:F58" si="5">+G49/G48-1</f>
        <v>2.4935117410290975E-2</v>
      </c>
      <c r="G49" s="300">
        <v>1319.03</v>
      </c>
      <c r="H49" s="298">
        <f t="shared" ref="H49:J58" si="6">+I49/I48-1</f>
        <v>1.8399994291688593E-2</v>
      </c>
      <c r="I49" s="300">
        <v>1498.6148000000001</v>
      </c>
      <c r="J49" s="298">
        <f t="shared" si="6"/>
        <v>3.5000079148475027E-3</v>
      </c>
      <c r="K49" s="300">
        <v>1768.6791000000001</v>
      </c>
      <c r="L49" s="340">
        <v>5.0200000000000002E-2</v>
      </c>
      <c r="M49" s="299">
        <v>1356.0720999999999</v>
      </c>
    </row>
    <row r="50" spans="1:13" x14ac:dyDescent="0.2">
      <c r="A50" s="201" t="s">
        <v>29</v>
      </c>
      <c r="B50" s="203">
        <v>595.22</v>
      </c>
      <c r="C50" s="195">
        <v>602.27</v>
      </c>
      <c r="D50" s="195">
        <v>738.8</v>
      </c>
      <c r="E50" s="200">
        <v>505.59</v>
      </c>
      <c r="F50" s="298">
        <f t="shared" si="5"/>
        <v>1.9051879032319308E-2</v>
      </c>
      <c r="G50" s="311">
        <v>1344.16</v>
      </c>
      <c r="H50" s="298">
        <f t="shared" si="6"/>
        <v>2.970002698491947E-2</v>
      </c>
      <c r="I50" s="311">
        <v>1543.1236999999999</v>
      </c>
      <c r="J50" s="298">
        <f t="shared" si="6"/>
        <v>7.170000482280825E-2</v>
      </c>
      <c r="K50" s="311">
        <v>1895.4934000000001</v>
      </c>
      <c r="L50" s="344">
        <v>0</v>
      </c>
      <c r="M50" s="299">
        <v>1356.0720999999999</v>
      </c>
    </row>
    <row r="51" spans="1:13" x14ac:dyDescent="0.2">
      <c r="A51" s="201" t="s">
        <v>44</v>
      </c>
      <c r="B51" s="203">
        <v>612.32000000000005</v>
      </c>
      <c r="C51" s="195">
        <v>620.99</v>
      </c>
      <c r="D51" s="195">
        <v>839.33</v>
      </c>
      <c r="E51" s="200">
        <v>505.07</v>
      </c>
      <c r="F51" s="291">
        <f t="shared" si="5"/>
        <v>1.2230686822997106E-2</v>
      </c>
      <c r="G51" s="311">
        <v>1360.6</v>
      </c>
      <c r="H51" s="291">
        <f t="shared" si="6"/>
        <v>1.7199982088279997E-2</v>
      </c>
      <c r="I51" s="311">
        <v>1569.6654000000001</v>
      </c>
      <c r="J51" s="291">
        <f t="shared" si="6"/>
        <v>1.5200000168821282E-2</v>
      </c>
      <c r="K51" s="311">
        <v>1924.3048999999999</v>
      </c>
      <c r="L51" s="344">
        <v>0</v>
      </c>
      <c r="M51" s="299">
        <v>1356.0720999999999</v>
      </c>
    </row>
    <row r="52" spans="1:13" x14ac:dyDescent="0.2">
      <c r="A52" s="172" t="s">
        <v>22</v>
      </c>
      <c r="B52" s="203">
        <v>610.80999999999995</v>
      </c>
      <c r="C52" s="195">
        <v>618.49</v>
      </c>
      <c r="D52" s="195">
        <v>749.02</v>
      </c>
      <c r="E52" s="200">
        <v>513.1</v>
      </c>
      <c r="F52" s="298">
        <f t="shared" si="5"/>
        <v>8.5697486403057965E-3</v>
      </c>
      <c r="G52" s="311">
        <v>1372.26</v>
      </c>
      <c r="H52" s="298">
        <f t="shared" si="6"/>
        <v>1.1100008957322993E-2</v>
      </c>
      <c r="I52" s="311">
        <v>1587.0887</v>
      </c>
      <c r="J52" s="298">
        <f t="shared" si="6"/>
        <v>1.8799983308258605E-2</v>
      </c>
      <c r="K52" s="311">
        <v>1960.4818</v>
      </c>
      <c r="L52" s="344">
        <v>0</v>
      </c>
      <c r="M52" s="312">
        <v>1356.0720999999999</v>
      </c>
    </row>
    <row r="53" spans="1:13" x14ac:dyDescent="0.2">
      <c r="A53" s="172" t="s">
        <v>45</v>
      </c>
      <c r="B53" s="203">
        <v>636.16</v>
      </c>
      <c r="C53" s="195">
        <v>646.02</v>
      </c>
      <c r="D53" s="195">
        <v>898.09</v>
      </c>
      <c r="E53" s="200">
        <v>514.29999999999995</v>
      </c>
      <c r="F53" s="298">
        <f t="shared" si="5"/>
        <v>5.9995919140687581E-2</v>
      </c>
      <c r="G53" s="311">
        <v>1454.59</v>
      </c>
      <c r="H53" s="298">
        <f t="shared" si="6"/>
        <v>4.5399983000319999E-2</v>
      </c>
      <c r="I53" s="311">
        <v>1659.1424999999999</v>
      </c>
      <c r="J53" s="298">
        <f t="shared" si="6"/>
        <v>4.5000162715103098E-3</v>
      </c>
      <c r="K53" s="311">
        <v>1969.3039999999999</v>
      </c>
      <c r="L53" s="344">
        <v>0.13</v>
      </c>
      <c r="M53" s="312">
        <v>1532.3615</v>
      </c>
    </row>
    <row r="54" spans="1:13" ht="13.15" customHeight="1" x14ac:dyDescent="0.2">
      <c r="A54" s="172" t="s">
        <v>24</v>
      </c>
      <c r="B54" s="203">
        <v>642.48</v>
      </c>
      <c r="C54" s="195">
        <v>652.01</v>
      </c>
      <c r="D54" s="195">
        <v>907.58</v>
      </c>
      <c r="E54" s="200">
        <v>524.65</v>
      </c>
      <c r="F54" s="301">
        <f t="shared" si="5"/>
        <v>9.5300163033549268E-3</v>
      </c>
      <c r="G54" s="311">
        <v>1468.4522664146971</v>
      </c>
      <c r="H54" s="301">
        <f t="shared" si="6"/>
        <v>1.1100010999657961E-2</v>
      </c>
      <c r="I54" s="311">
        <v>1677.559</v>
      </c>
      <c r="J54" s="301">
        <f t="shared" si="6"/>
        <v>2.0399999187530327E-2</v>
      </c>
      <c r="K54" s="311">
        <v>2009.4777999999999</v>
      </c>
      <c r="L54" s="344">
        <v>0</v>
      </c>
      <c r="M54" s="312">
        <v>1532.3615</v>
      </c>
    </row>
    <row r="55" spans="1:13" x14ac:dyDescent="0.2">
      <c r="A55" s="172" t="s">
        <v>50</v>
      </c>
      <c r="B55" s="203">
        <v>650.91999999999996</v>
      </c>
      <c r="C55" s="195">
        <v>660.44</v>
      </c>
      <c r="D55" s="195">
        <v>926.82</v>
      </c>
      <c r="E55" s="200">
        <v>533.25</v>
      </c>
      <c r="F55" s="298">
        <f t="shared" si="5"/>
        <v>3.2059152980146166E-3</v>
      </c>
      <c r="G55" s="311">
        <v>1473.16</v>
      </c>
      <c r="H55" s="298">
        <f t="shared" si="6"/>
        <v>3.9000118624739066E-3</v>
      </c>
      <c r="I55" s="311">
        <v>1684.1015</v>
      </c>
      <c r="J55" s="298">
        <f t="shared" si="6"/>
        <v>5.4000098931175078E-3</v>
      </c>
      <c r="K55" s="311">
        <v>2020.329</v>
      </c>
      <c r="L55" s="344">
        <v>0</v>
      </c>
      <c r="M55" s="312">
        <v>1532.3615</v>
      </c>
    </row>
    <row r="56" spans="1:13" x14ac:dyDescent="0.2">
      <c r="A56" s="172" t="s">
        <v>46</v>
      </c>
      <c r="B56" s="203">
        <v>658.61</v>
      </c>
      <c r="C56" s="195">
        <v>668.14</v>
      </c>
      <c r="D56" s="195">
        <v>942.99</v>
      </c>
      <c r="E56" s="200">
        <v>540.84</v>
      </c>
      <c r="F56" s="298">
        <f t="shared" si="5"/>
        <v>6.0482228678486738E-3</v>
      </c>
      <c r="G56" s="311">
        <v>1482.07</v>
      </c>
      <c r="H56" s="298">
        <f t="shared" si="6"/>
        <v>4.5000256813501061E-3</v>
      </c>
      <c r="I56" s="311">
        <v>1691.68</v>
      </c>
      <c r="J56" s="298">
        <f t="shared" si="6"/>
        <v>3.3999907935786666E-3</v>
      </c>
      <c r="K56" s="311">
        <v>2027.1981000000001</v>
      </c>
      <c r="L56" s="344">
        <v>0</v>
      </c>
      <c r="M56" s="312">
        <v>1532.3615</v>
      </c>
    </row>
    <row r="57" spans="1:13" x14ac:dyDescent="0.2">
      <c r="A57" s="172" t="s">
        <v>41</v>
      </c>
      <c r="B57" s="203">
        <v>662.87</v>
      </c>
      <c r="C57" s="195">
        <v>671.65</v>
      </c>
      <c r="D57" s="195">
        <v>943.4</v>
      </c>
      <c r="E57" s="200">
        <v>551.78</v>
      </c>
      <c r="F57" s="298">
        <f t="shared" si="5"/>
        <v>4.5713090474808871E-2</v>
      </c>
      <c r="G57" s="311">
        <v>1549.82</v>
      </c>
      <c r="H57" s="298">
        <f t="shared" si="6"/>
        <v>4.7799997635486591E-2</v>
      </c>
      <c r="I57" s="311">
        <v>1772.5423000000001</v>
      </c>
      <c r="J57" s="298">
        <f t="shared" si="6"/>
        <v>6.779998461916481E-2</v>
      </c>
      <c r="K57" s="311">
        <v>2164.6421</v>
      </c>
      <c r="L57" s="344">
        <v>6.2E-2</v>
      </c>
      <c r="M57" s="312">
        <v>1627.3679000000002</v>
      </c>
    </row>
    <row r="58" spans="1:13" ht="12.75" customHeight="1" thickBot="1" x14ac:dyDescent="0.25">
      <c r="A58" s="205" t="s">
        <v>42</v>
      </c>
      <c r="B58" s="207">
        <v>656.17</v>
      </c>
      <c r="C58" s="208">
        <v>662.59</v>
      </c>
      <c r="D58" s="208">
        <v>817.87</v>
      </c>
      <c r="E58" s="209">
        <v>574.48</v>
      </c>
      <c r="F58" s="302">
        <f t="shared" si="5"/>
        <v>1.0833516150262623E-2</v>
      </c>
      <c r="G58" s="313">
        <v>1566.61</v>
      </c>
      <c r="H58" s="302">
        <f t="shared" si="6"/>
        <v>1.1900026306847611E-2</v>
      </c>
      <c r="I58" s="313">
        <v>1793.6356000000001</v>
      </c>
      <c r="J58" s="302">
        <f t="shared" si="6"/>
        <v>1.8099989832037311E-2</v>
      </c>
      <c r="K58" s="313">
        <v>2203.8220999999999</v>
      </c>
      <c r="L58" s="347">
        <v>0</v>
      </c>
      <c r="M58" s="314">
        <v>1627.3679000000002</v>
      </c>
    </row>
    <row r="59" spans="1:13" ht="12.75" customHeight="1" thickBot="1" x14ac:dyDescent="0.25">
      <c r="A59" s="523">
        <v>2014</v>
      </c>
      <c r="B59" s="524"/>
      <c r="C59" s="524"/>
      <c r="D59" s="524"/>
      <c r="E59" s="525"/>
      <c r="F59" s="520"/>
      <c r="G59" s="521"/>
      <c r="H59" s="521"/>
      <c r="I59" s="521"/>
      <c r="J59" s="521"/>
      <c r="K59" s="521"/>
      <c r="L59" s="521"/>
      <c r="M59" s="522"/>
    </row>
    <row r="60" spans="1:13" ht="12.75" customHeight="1" x14ac:dyDescent="0.2">
      <c r="A60" s="91" t="s">
        <v>43</v>
      </c>
      <c r="B60" s="261">
        <v>688.67</v>
      </c>
      <c r="C60" s="212">
        <v>694.87</v>
      </c>
      <c r="D60" s="212">
        <v>883.28</v>
      </c>
      <c r="E60" s="262">
        <v>609.75</v>
      </c>
      <c r="F60" s="295">
        <f>+G60/G58-1</f>
        <v>4.695488985771834E-2</v>
      </c>
      <c r="G60" s="315">
        <v>1640.17</v>
      </c>
      <c r="H60" s="295">
        <f>+I60/I58-1</f>
        <v>5.8000019624945054E-2</v>
      </c>
      <c r="I60" s="315">
        <v>1897.6665</v>
      </c>
      <c r="J60" s="295">
        <f>+K60/K58-1</f>
        <v>8.440000669745551E-2</v>
      </c>
      <c r="K60" s="315">
        <v>2389.8247000000001</v>
      </c>
      <c r="L60" s="326">
        <v>0</v>
      </c>
      <c r="M60" s="316">
        <v>1627.3679000000002</v>
      </c>
    </row>
    <row r="61" spans="1:13" ht="12.75" customHeight="1" x14ac:dyDescent="0.2">
      <c r="A61" s="172" t="s">
        <v>47</v>
      </c>
      <c r="B61" s="203">
        <v>723.94</v>
      </c>
      <c r="C61" s="195">
        <v>728.4</v>
      </c>
      <c r="D61" s="195">
        <v>934.45</v>
      </c>
      <c r="E61" s="200">
        <v>667.1</v>
      </c>
      <c r="F61" s="298">
        <f>+G61/G60-1</f>
        <v>3.8221647756025101E-2</v>
      </c>
      <c r="G61" s="311">
        <v>1702.86</v>
      </c>
      <c r="H61" s="298">
        <f>+I61/I60-1</f>
        <v>5.3700004716318528E-2</v>
      </c>
      <c r="I61" s="311">
        <v>1999.5711999999999</v>
      </c>
      <c r="J61" s="298">
        <f>+K61/K60-1</f>
        <v>5.7700006197107134E-2</v>
      </c>
      <c r="K61" s="311">
        <v>2527.7175999999999</v>
      </c>
      <c r="L61" s="344">
        <v>1.09E-2</v>
      </c>
      <c r="M61" s="312">
        <v>1645.1061999999999</v>
      </c>
    </row>
    <row r="62" spans="1:13" ht="12.75" customHeight="1" x14ac:dyDescent="0.2">
      <c r="A62" s="56" t="s">
        <v>51</v>
      </c>
      <c r="B62" s="207">
        <v>741.56</v>
      </c>
      <c r="C62" s="208">
        <v>746.27</v>
      </c>
      <c r="D62" s="208">
        <v>948.71</v>
      </c>
      <c r="E62" s="209">
        <v>681.75</v>
      </c>
      <c r="F62" s="298">
        <f t="shared" ref="F62:F71" si="7">+G62/G61-1</f>
        <v>4.2510834713364698E-2</v>
      </c>
      <c r="G62" s="317">
        <v>1775.25</v>
      </c>
      <c r="H62" s="298">
        <f t="shared" ref="H62:J71" si="8">+I62/I61-1</f>
        <v>4.5300012322642136E-2</v>
      </c>
      <c r="I62" s="318">
        <v>2090.1518000000001</v>
      </c>
      <c r="J62" s="298">
        <f t="shared" si="8"/>
        <v>5.5499989397549854E-2</v>
      </c>
      <c r="K62" s="318">
        <v>2668.0059000000001</v>
      </c>
      <c r="L62" s="345">
        <v>0.05</v>
      </c>
      <c r="M62" s="319">
        <v>1727.3615</v>
      </c>
    </row>
    <row r="63" spans="1:13" ht="12.75" customHeight="1" x14ac:dyDescent="0.2">
      <c r="A63" s="259" t="s">
        <v>29</v>
      </c>
      <c r="B63" s="207">
        <v>754.31</v>
      </c>
      <c r="C63" s="208">
        <v>759.2</v>
      </c>
      <c r="D63" s="208">
        <v>953.27</v>
      </c>
      <c r="E63" s="209">
        <v>692.1</v>
      </c>
      <c r="F63" s="298">
        <f t="shared" si="7"/>
        <v>1.3541754682439011E-2</v>
      </c>
      <c r="G63" s="320">
        <v>1799.29</v>
      </c>
      <c r="H63" s="298">
        <f t="shared" si="8"/>
        <v>1.950001908952248E-2</v>
      </c>
      <c r="I63" s="311">
        <v>2130.9097999999999</v>
      </c>
      <c r="J63" s="298">
        <f t="shared" si="8"/>
        <v>4.9500002979753432E-2</v>
      </c>
      <c r="K63" s="311">
        <v>2800.0721999999996</v>
      </c>
      <c r="L63" s="344">
        <v>0</v>
      </c>
      <c r="M63" s="312">
        <v>1727.3615</v>
      </c>
    </row>
    <row r="64" spans="1:13" ht="12.75" customHeight="1" x14ac:dyDescent="0.2">
      <c r="A64" s="259" t="s">
        <v>44</v>
      </c>
      <c r="B64" s="203">
        <v>768.4</v>
      </c>
      <c r="C64" s="195">
        <v>774.48</v>
      </c>
      <c r="D64" s="208">
        <v>975.28</v>
      </c>
      <c r="E64" s="209">
        <v>691.07</v>
      </c>
      <c r="F64" s="291">
        <f t="shared" si="7"/>
        <v>1.1915811236654417E-2</v>
      </c>
      <c r="G64" s="320">
        <v>1820.73</v>
      </c>
      <c r="H64" s="291">
        <f t="shared" si="8"/>
        <v>1.4999977943693343E-2</v>
      </c>
      <c r="I64" s="311">
        <v>2162.8733999999999</v>
      </c>
      <c r="J64" s="291">
        <f t="shared" si="8"/>
        <v>3.5500013178231704E-2</v>
      </c>
      <c r="K64" s="311">
        <v>2899.4748</v>
      </c>
      <c r="L64" s="344">
        <v>0</v>
      </c>
      <c r="M64" s="312">
        <v>1727.3615</v>
      </c>
    </row>
    <row r="65" spans="1:23" ht="12.75" customHeight="1" x14ac:dyDescent="0.2">
      <c r="A65" s="259" t="s">
        <v>22</v>
      </c>
      <c r="B65" s="203">
        <v>779.97</v>
      </c>
      <c r="C65" s="195">
        <v>786.63</v>
      </c>
      <c r="D65" s="195">
        <v>991.98</v>
      </c>
      <c r="E65" s="209">
        <v>695.31</v>
      </c>
      <c r="F65" s="298">
        <f t="shared" si="7"/>
        <v>1.315406457849333E-2</v>
      </c>
      <c r="G65" s="320">
        <v>1844.68</v>
      </c>
      <c r="H65" s="298">
        <f t="shared" si="8"/>
        <v>1.7299995459743478E-2</v>
      </c>
      <c r="I65" s="311">
        <v>2200.2910999999999</v>
      </c>
      <c r="J65" s="298">
        <f t="shared" si="8"/>
        <v>9.9999834452777492E-3</v>
      </c>
      <c r="K65" s="311">
        <v>2928.4695000000002</v>
      </c>
      <c r="L65" s="344">
        <v>0</v>
      </c>
      <c r="M65" s="312">
        <v>1727.3615</v>
      </c>
    </row>
    <row r="66" spans="1:23" ht="12.75" customHeight="1" x14ac:dyDescent="0.2">
      <c r="A66" s="210" t="s">
        <v>45</v>
      </c>
      <c r="B66" s="263">
        <v>790.47</v>
      </c>
      <c r="C66" s="213">
        <v>797.73</v>
      </c>
      <c r="D66" s="213">
        <v>1002.71</v>
      </c>
      <c r="E66" s="209">
        <v>698.04</v>
      </c>
      <c r="F66" s="298">
        <f t="shared" si="7"/>
        <v>8.7554480993993433E-2</v>
      </c>
      <c r="G66" s="320">
        <v>2006.19</v>
      </c>
      <c r="H66" s="298">
        <f t="shared" si="8"/>
        <v>6.8499981661517495E-2</v>
      </c>
      <c r="I66" s="311">
        <v>2351.011</v>
      </c>
      <c r="J66" s="298">
        <f t="shared" si="8"/>
        <v>4.0000006829506107E-2</v>
      </c>
      <c r="K66" s="311">
        <v>3045.6083000000003</v>
      </c>
      <c r="L66" s="344">
        <v>0.18</v>
      </c>
      <c r="M66" s="312">
        <v>2038.2866000000001</v>
      </c>
    </row>
    <row r="67" spans="1:23" ht="12.75" customHeight="1" x14ac:dyDescent="0.2">
      <c r="A67" s="181" t="s">
        <v>24</v>
      </c>
      <c r="B67" s="203">
        <v>803.37</v>
      </c>
      <c r="C67" s="195">
        <v>810.66</v>
      </c>
      <c r="D67" s="195">
        <v>1026.28</v>
      </c>
      <c r="E67" s="200">
        <v>710.59</v>
      </c>
      <c r="F67" s="301">
        <f t="shared" si="7"/>
        <v>6.3453611073727156E-3</v>
      </c>
      <c r="G67" s="317">
        <v>2018.92</v>
      </c>
      <c r="H67" s="301">
        <f t="shared" si="8"/>
        <v>6.0000144618634899E-3</v>
      </c>
      <c r="I67" s="318">
        <v>2365.1170999999999</v>
      </c>
      <c r="J67" s="301">
        <f t="shared" si="8"/>
        <v>2.4999931869109648E-3</v>
      </c>
      <c r="K67" s="318">
        <v>3053.2222999999999</v>
      </c>
      <c r="L67" s="345">
        <v>0</v>
      </c>
      <c r="M67" s="319">
        <v>2038.2866000000001</v>
      </c>
    </row>
    <row r="68" spans="1:23" ht="12.75" customHeight="1" x14ac:dyDescent="0.2">
      <c r="A68" s="180" t="s">
        <v>28</v>
      </c>
      <c r="B68" s="184">
        <v>816.18</v>
      </c>
      <c r="C68" s="178">
        <v>823.71</v>
      </c>
      <c r="D68" s="178">
        <v>1038.54</v>
      </c>
      <c r="E68" s="185">
        <v>720.4</v>
      </c>
      <c r="F68" s="298">
        <f t="shared" si="7"/>
        <v>1.447803776276424E-2</v>
      </c>
      <c r="G68" s="321">
        <v>2048.15</v>
      </c>
      <c r="H68" s="298">
        <f t="shared" si="8"/>
        <v>1.8799999374238041E-2</v>
      </c>
      <c r="I68" s="322">
        <v>2409.5812999999998</v>
      </c>
      <c r="J68" s="298">
        <f t="shared" si="8"/>
        <v>3.8899984452491543E-2</v>
      </c>
      <c r="K68" s="322">
        <v>3171.9926</v>
      </c>
      <c r="L68" s="348">
        <v>0</v>
      </c>
      <c r="M68" s="323">
        <v>2038.2866000000001</v>
      </c>
    </row>
    <row r="69" spans="1:23" ht="12.75" customHeight="1" x14ac:dyDescent="0.2">
      <c r="A69" s="180" t="s">
        <v>46</v>
      </c>
      <c r="B69" s="184">
        <v>826.18</v>
      </c>
      <c r="C69" s="178">
        <v>833.6</v>
      </c>
      <c r="D69" s="178">
        <v>1043.21</v>
      </c>
      <c r="E69" s="185">
        <v>731.78</v>
      </c>
      <c r="F69" s="298">
        <f t="shared" si="7"/>
        <v>2.9245904840953241E-3</v>
      </c>
      <c r="G69" s="320">
        <v>2054.14</v>
      </c>
      <c r="H69" s="298">
        <f t="shared" si="8"/>
        <v>3.4000097859325784E-3</v>
      </c>
      <c r="I69" s="311">
        <v>2417.7739000000001</v>
      </c>
      <c r="J69" s="298">
        <f t="shared" si="8"/>
        <v>2.2000051324204684E-3</v>
      </c>
      <c r="K69" s="311">
        <v>3178.9709999999995</v>
      </c>
      <c r="L69" s="344">
        <v>0</v>
      </c>
      <c r="M69" s="312">
        <v>2038.2866000000001</v>
      </c>
    </row>
    <row r="70" spans="1:23" ht="12.75" customHeight="1" x14ac:dyDescent="0.2">
      <c r="A70" s="180" t="s">
        <v>41</v>
      </c>
      <c r="B70" s="184">
        <v>833.72</v>
      </c>
      <c r="C70" s="178">
        <v>841.47</v>
      </c>
      <c r="D70" s="178">
        <v>1055.4100000000001</v>
      </c>
      <c r="E70" s="185">
        <v>735.07</v>
      </c>
      <c r="F70" s="298">
        <f t="shared" si="7"/>
        <v>3.1701831423369464E-2</v>
      </c>
      <c r="G70" s="320">
        <v>2119.2600000000002</v>
      </c>
      <c r="H70" s="298">
        <f t="shared" si="8"/>
        <v>2.2399985374976561E-2</v>
      </c>
      <c r="I70" s="311">
        <v>2471.9320000000002</v>
      </c>
      <c r="J70" s="298">
        <f t="shared" si="8"/>
        <v>0</v>
      </c>
      <c r="K70" s="311">
        <v>3178.9709999999995</v>
      </c>
      <c r="L70" s="344">
        <v>6.7799999999999999E-2</v>
      </c>
      <c r="M70" s="312">
        <v>2176.4823999999999</v>
      </c>
    </row>
    <row r="71" spans="1:23" ht="12.75" customHeight="1" thickBot="1" x14ac:dyDescent="0.25">
      <c r="A71" s="260" t="s">
        <v>57</v>
      </c>
      <c r="B71" s="191">
        <v>841.66</v>
      </c>
      <c r="C71" s="192">
        <v>850.13</v>
      </c>
      <c r="D71" s="192">
        <v>1065.82</v>
      </c>
      <c r="E71" s="193">
        <v>733.81</v>
      </c>
      <c r="F71" s="302">
        <f t="shared" si="7"/>
        <v>5.1480233666467701E-3</v>
      </c>
      <c r="G71" s="324">
        <v>2130.17</v>
      </c>
      <c r="H71" s="302">
        <f t="shared" si="8"/>
        <v>4.1999941745969327E-3</v>
      </c>
      <c r="I71" s="313">
        <v>2482.3141000000001</v>
      </c>
      <c r="J71" s="302">
        <f t="shared" si="8"/>
        <v>1.999986788177921E-3</v>
      </c>
      <c r="K71" s="313">
        <v>3185.3289</v>
      </c>
      <c r="L71" s="347">
        <v>0</v>
      </c>
      <c r="M71" s="314">
        <v>2176.4823999999999</v>
      </c>
    </row>
    <row r="72" spans="1:23" ht="15.75" customHeight="1" thickBot="1" x14ac:dyDescent="0.25">
      <c r="A72" s="516">
        <v>2015</v>
      </c>
      <c r="B72" s="517"/>
      <c r="C72" s="517"/>
      <c r="D72" s="517"/>
      <c r="E72" s="517"/>
      <c r="F72" s="518"/>
      <c r="G72" s="518"/>
      <c r="H72" s="518"/>
      <c r="I72" s="518"/>
      <c r="J72" s="518"/>
      <c r="K72" s="518"/>
      <c r="L72" s="518"/>
      <c r="M72" s="519"/>
    </row>
    <row r="73" spans="1:23" x14ac:dyDescent="0.2">
      <c r="A73" s="179" t="s">
        <v>43</v>
      </c>
      <c r="B73" s="202">
        <v>843.35</v>
      </c>
      <c r="C73" s="218">
        <v>851.6</v>
      </c>
      <c r="D73" s="218">
        <v>1060.53</v>
      </c>
      <c r="E73" s="219">
        <v>738.27</v>
      </c>
      <c r="F73" s="295">
        <f>+G73/G71-1</f>
        <v>-3.6147349742040591E-3</v>
      </c>
      <c r="G73" s="325">
        <v>2122.4699999999998</v>
      </c>
      <c r="H73" s="295">
        <f>+I73/I71-1</f>
        <v>-8.09998219000585E-3</v>
      </c>
      <c r="I73" s="315">
        <v>2462.2073999999998</v>
      </c>
      <c r="J73" s="295">
        <f>+K73/K71-1</f>
        <v>-4.6599991605262403E-2</v>
      </c>
      <c r="K73" s="315">
        <v>3036.8926000000001</v>
      </c>
      <c r="L73" s="326">
        <v>0</v>
      </c>
      <c r="M73" s="316">
        <v>2176.4823999999999</v>
      </c>
    </row>
    <row r="74" spans="1:23" x14ac:dyDescent="0.2">
      <c r="A74" s="172" t="s">
        <v>18</v>
      </c>
      <c r="B74" s="184">
        <v>845.45</v>
      </c>
      <c r="C74" s="217">
        <v>853.29</v>
      </c>
      <c r="D74" s="217">
        <v>1051</v>
      </c>
      <c r="E74" s="220">
        <v>745.66</v>
      </c>
      <c r="F74" s="298">
        <f>+G74/G73-1</f>
        <v>8.631452976956222E-3</v>
      </c>
      <c r="G74" s="320">
        <v>2140.79</v>
      </c>
      <c r="H74" s="298">
        <f>+I74/I73-1</f>
        <v>7.8999843798699398E-3</v>
      </c>
      <c r="I74" s="311">
        <v>2481.6588000000002</v>
      </c>
      <c r="J74" s="298">
        <f>+K74/K73-1</f>
        <v>7.5000018110618072E-3</v>
      </c>
      <c r="K74" s="311">
        <v>3059.6693</v>
      </c>
      <c r="L74" s="327">
        <v>1.4800000000000001E-2</v>
      </c>
      <c r="M74" s="312">
        <v>2208.6943000000001</v>
      </c>
    </row>
    <row r="75" spans="1:23" x14ac:dyDescent="0.2">
      <c r="A75" s="172" t="s">
        <v>51</v>
      </c>
      <c r="B75" s="184">
        <v>853.75</v>
      </c>
      <c r="C75" s="217">
        <v>861.96</v>
      </c>
      <c r="D75" s="217">
        <v>1047.18</v>
      </c>
      <c r="E75" s="220">
        <v>749.28</v>
      </c>
      <c r="F75" s="298">
        <f t="shared" ref="F75:F84" si="9">+G75/G74-1</f>
        <v>2.9811424754413229E-2</v>
      </c>
      <c r="G75" s="320">
        <v>2204.61</v>
      </c>
      <c r="H75" s="298">
        <f t="shared" ref="H75:H84" si="10">+I75/I74-1</f>
        <v>2.5999988394859175E-2</v>
      </c>
      <c r="I75" s="311">
        <v>2546.1819</v>
      </c>
      <c r="J75" s="298">
        <f t="shared" ref="J75:J84" si="11">+K75/K74-1</f>
        <v>9.5999917376692334E-3</v>
      </c>
      <c r="K75" s="311">
        <v>3089.0421000000001</v>
      </c>
      <c r="L75" s="327">
        <v>5.5599999999999997E-2</v>
      </c>
      <c r="M75" s="312">
        <v>2331.4976999999999</v>
      </c>
      <c r="N75" s="28"/>
      <c r="U75" s="28"/>
      <c r="V75" s="28"/>
      <c r="W75" s="28"/>
    </row>
    <row r="76" spans="1:23" x14ac:dyDescent="0.2">
      <c r="A76" s="266" t="s">
        <v>29</v>
      </c>
      <c r="B76" s="184">
        <v>860.1</v>
      </c>
      <c r="C76" s="217">
        <v>868.94</v>
      </c>
      <c r="D76" s="217">
        <v>1046.8800000000001</v>
      </c>
      <c r="E76" s="220">
        <v>747.6</v>
      </c>
      <c r="F76" s="298">
        <f t="shared" si="9"/>
        <v>5.0711917300565457E-3</v>
      </c>
      <c r="G76" s="320">
        <v>2215.79</v>
      </c>
      <c r="H76" s="298">
        <f t="shared" si="10"/>
        <v>5.6999855352046769E-3</v>
      </c>
      <c r="I76" s="311">
        <v>2560.6950999999999</v>
      </c>
      <c r="J76" s="298">
        <f t="shared" si="11"/>
        <v>1.3600008883012604E-2</v>
      </c>
      <c r="K76" s="311">
        <v>3131.0531000000001</v>
      </c>
      <c r="L76" s="327">
        <v>0</v>
      </c>
      <c r="M76" s="312">
        <v>2331.4976999999999</v>
      </c>
      <c r="N76" s="223"/>
      <c r="O76" s="224"/>
      <c r="Q76" s="215"/>
      <c r="U76" s="28"/>
      <c r="V76" s="28"/>
      <c r="W76" s="28"/>
    </row>
    <row r="77" spans="1:23" x14ac:dyDescent="0.2">
      <c r="A77" s="266" t="s">
        <v>44</v>
      </c>
      <c r="B77" s="184">
        <v>872.44</v>
      </c>
      <c r="C77" s="217">
        <v>881.73</v>
      </c>
      <c r="D77" s="217">
        <v>1063.76</v>
      </c>
      <c r="E77" s="220">
        <v>754.18</v>
      </c>
      <c r="F77" s="291">
        <f t="shared" si="9"/>
        <v>8.9494040500228689E-3</v>
      </c>
      <c r="G77" s="320">
        <v>2235.62</v>
      </c>
      <c r="H77" s="291">
        <f t="shared" si="10"/>
        <v>1.1399990572872332E-2</v>
      </c>
      <c r="I77" s="320">
        <v>2589.8870000000002</v>
      </c>
      <c r="J77" s="291">
        <f t="shared" si="11"/>
        <v>1.8500005637080985E-2</v>
      </c>
      <c r="K77" s="311">
        <v>3188.9776000000002</v>
      </c>
      <c r="L77" s="328">
        <f t="shared" ref="L77:L90" si="12">100%-M76/M77</f>
        <v>0</v>
      </c>
      <c r="M77" s="312">
        <v>2331.4976999999999</v>
      </c>
      <c r="N77" s="28"/>
      <c r="O77" s="224"/>
      <c r="Q77" s="215"/>
      <c r="U77" s="28"/>
      <c r="V77" s="28"/>
      <c r="W77" s="28"/>
    </row>
    <row r="78" spans="1:23" x14ac:dyDescent="0.2">
      <c r="A78" s="270" t="s">
        <v>38</v>
      </c>
      <c r="B78" s="184">
        <v>884.23</v>
      </c>
      <c r="C78" s="217">
        <v>893.49</v>
      </c>
      <c r="D78" s="217">
        <v>1062.6400000000001</v>
      </c>
      <c r="E78" s="220">
        <v>766.43</v>
      </c>
      <c r="F78" s="298">
        <f t="shared" si="9"/>
        <v>1.0167201939506709E-2</v>
      </c>
      <c r="G78" s="317">
        <v>2258.35</v>
      </c>
      <c r="H78" s="298">
        <f t="shared" si="10"/>
        <v>1.3600014209114164E-2</v>
      </c>
      <c r="I78" s="317">
        <v>2625.1095</v>
      </c>
      <c r="J78" s="298">
        <f t="shared" si="11"/>
        <v>1.8600005217973337E-2</v>
      </c>
      <c r="K78" s="311">
        <v>3248.2926000000002</v>
      </c>
      <c r="L78" s="329">
        <f t="shared" si="12"/>
        <v>0</v>
      </c>
      <c r="M78" s="319">
        <v>2331.4976999999999</v>
      </c>
      <c r="N78" s="28"/>
      <c r="O78" s="224"/>
      <c r="Q78" s="215"/>
      <c r="U78" s="28"/>
      <c r="V78" s="28"/>
      <c r="W78" s="28"/>
    </row>
    <row r="79" spans="1:23" x14ac:dyDescent="0.2">
      <c r="A79" s="270" t="s">
        <v>45</v>
      </c>
      <c r="B79" s="188">
        <v>897.04</v>
      </c>
      <c r="C79" s="267">
        <v>907.07</v>
      </c>
      <c r="D79" s="267">
        <v>1087.22</v>
      </c>
      <c r="E79" s="268">
        <v>770.02</v>
      </c>
      <c r="F79" s="298">
        <f t="shared" si="9"/>
        <v>8.498682666548607E-2</v>
      </c>
      <c r="G79" s="330">
        <v>2450.2800000000002</v>
      </c>
      <c r="H79" s="298">
        <f t="shared" si="10"/>
        <v>6.5999989714714768E-2</v>
      </c>
      <c r="I79" s="330">
        <v>2798.3667</v>
      </c>
      <c r="J79" s="298">
        <f t="shared" si="11"/>
        <v>1.1600001797867687E-2</v>
      </c>
      <c r="K79" s="311">
        <v>3285.9728000000005</v>
      </c>
      <c r="L79" s="329">
        <f t="shared" si="12"/>
        <v>0.15254237719385511</v>
      </c>
      <c r="M79" s="331">
        <v>2751.1672999999996</v>
      </c>
      <c r="N79" s="28"/>
      <c r="O79" s="224"/>
      <c r="Q79" s="215"/>
      <c r="U79" s="28"/>
      <c r="V79" s="28"/>
      <c r="W79" s="28"/>
    </row>
    <row r="80" spans="1:23" x14ac:dyDescent="0.2">
      <c r="A80" s="46" t="s">
        <v>49</v>
      </c>
      <c r="B80" s="272">
        <v>909.85</v>
      </c>
      <c r="C80" s="217">
        <v>920.23</v>
      </c>
      <c r="D80" s="217">
        <v>1104.51</v>
      </c>
      <c r="E80" s="273">
        <v>777.83</v>
      </c>
      <c r="F80" s="301">
        <f t="shared" si="9"/>
        <v>7.4481283771650197E-3</v>
      </c>
      <c r="G80" s="320">
        <v>2468.5300000000002</v>
      </c>
      <c r="H80" s="301">
        <f t="shared" si="10"/>
        <v>1.0199985584448124E-2</v>
      </c>
      <c r="I80" s="320">
        <v>2826.91</v>
      </c>
      <c r="J80" s="301">
        <f t="shared" si="11"/>
        <v>2.3100008618452295E-2</v>
      </c>
      <c r="K80" s="311">
        <v>3361.8788</v>
      </c>
      <c r="L80" s="328">
        <f t="shared" si="12"/>
        <v>0</v>
      </c>
      <c r="M80" s="312">
        <v>2751.1672999999996</v>
      </c>
      <c r="N80" s="28"/>
      <c r="O80" s="224"/>
      <c r="Q80" s="215"/>
      <c r="U80" s="28"/>
      <c r="V80" s="28"/>
      <c r="W80" s="28"/>
    </row>
    <row r="81" spans="1:23" x14ac:dyDescent="0.2">
      <c r="A81" s="270" t="s">
        <v>53</v>
      </c>
      <c r="B81" s="272">
        <v>922.14</v>
      </c>
      <c r="C81" s="217">
        <v>933.26</v>
      </c>
      <c r="D81" s="217">
        <v>1113.8399999999999</v>
      </c>
      <c r="E81" s="273">
        <v>780.65</v>
      </c>
      <c r="F81" s="298">
        <f t="shared" si="9"/>
        <v>6.2020716782862362E-3</v>
      </c>
      <c r="G81" s="320">
        <v>2483.84</v>
      </c>
      <c r="H81" s="298">
        <f t="shared" si="10"/>
        <v>7.599994340109939E-3</v>
      </c>
      <c r="I81" s="311">
        <v>2848.3945000000003</v>
      </c>
      <c r="J81" s="298">
        <f t="shared" si="11"/>
        <v>1.2000135162515413E-3</v>
      </c>
      <c r="K81" s="311">
        <v>3365.9130999999998</v>
      </c>
      <c r="L81" s="328">
        <f t="shared" si="12"/>
        <v>0</v>
      </c>
      <c r="M81" s="312">
        <v>2751.1672999999996</v>
      </c>
      <c r="N81" s="28"/>
      <c r="O81" s="224"/>
      <c r="Q81" s="215"/>
      <c r="U81" s="28"/>
      <c r="V81" s="28"/>
      <c r="W81" s="28"/>
    </row>
    <row r="82" spans="1:23" x14ac:dyDescent="0.2">
      <c r="A82" s="275" t="s">
        <v>60</v>
      </c>
      <c r="B82" s="271">
        <v>930.69</v>
      </c>
      <c r="C82" s="269">
        <v>941.86</v>
      </c>
      <c r="D82" s="269">
        <v>1115.77</v>
      </c>
      <c r="E82" s="274">
        <v>788.6</v>
      </c>
      <c r="F82" s="298">
        <f t="shared" si="9"/>
        <v>3.4341986601389429E-3</v>
      </c>
      <c r="G82" s="320">
        <v>2492.37</v>
      </c>
      <c r="H82" s="298">
        <f t="shared" si="10"/>
        <v>2.500004827280744E-3</v>
      </c>
      <c r="I82" s="311">
        <v>2855.5155</v>
      </c>
      <c r="J82" s="298">
        <f t="shared" si="11"/>
        <v>-5.0001290882983884E-4</v>
      </c>
      <c r="K82" s="311">
        <v>3364.2301000000002</v>
      </c>
      <c r="L82" s="328">
        <f t="shared" si="12"/>
        <v>0</v>
      </c>
      <c r="M82" s="312">
        <v>2751.1672999999996</v>
      </c>
      <c r="N82" s="28"/>
      <c r="O82" s="224"/>
      <c r="Q82" s="215"/>
      <c r="U82" s="28"/>
      <c r="V82" s="28"/>
      <c r="W82" s="28"/>
    </row>
    <row r="83" spans="1:23" x14ac:dyDescent="0.2">
      <c r="A83" s="276" t="s">
        <v>41</v>
      </c>
      <c r="B83" s="550" t="s">
        <v>61</v>
      </c>
      <c r="C83" s="551"/>
      <c r="D83" s="551"/>
      <c r="E83" s="552"/>
      <c r="F83" s="298">
        <f t="shared" si="9"/>
        <v>3.6358967569020573E-2</v>
      </c>
      <c r="G83" s="320">
        <v>2582.9899999999998</v>
      </c>
      <c r="H83" s="298">
        <f t="shared" si="10"/>
        <v>3.2399999229561161E-2</v>
      </c>
      <c r="I83" s="311">
        <v>2948.0342000000001</v>
      </c>
      <c r="J83" s="298">
        <f t="shared" si="11"/>
        <v>2.2699993083112879E-2</v>
      </c>
      <c r="K83" s="311">
        <v>3440.5981000000002</v>
      </c>
      <c r="L83" s="327">
        <f t="shared" si="12"/>
        <v>5.5980357624777155E-2</v>
      </c>
      <c r="M83" s="312">
        <v>2914.3115000000003</v>
      </c>
      <c r="N83" s="28"/>
      <c r="O83" s="224"/>
      <c r="Q83" s="215"/>
      <c r="U83" s="28"/>
      <c r="V83" s="28"/>
      <c r="W83" s="28"/>
    </row>
    <row r="84" spans="1:23" ht="13.5" thickBot="1" x14ac:dyDescent="0.25">
      <c r="A84" s="266" t="s">
        <v>42</v>
      </c>
      <c r="B84" s="544" t="s">
        <v>61</v>
      </c>
      <c r="C84" s="545"/>
      <c r="D84" s="545"/>
      <c r="E84" s="546"/>
      <c r="F84" s="302">
        <f t="shared" si="9"/>
        <v>3.6171258889891256E-2</v>
      </c>
      <c r="G84" s="321">
        <v>2676.42</v>
      </c>
      <c r="H84" s="302">
        <f t="shared" si="10"/>
        <v>2.5400010624028635E-2</v>
      </c>
      <c r="I84" s="322">
        <v>3022.9142999999999</v>
      </c>
      <c r="J84" s="302">
        <f t="shared" si="11"/>
        <v>-2.80000735918573E-3</v>
      </c>
      <c r="K84" s="322">
        <v>3430.9643999999998</v>
      </c>
      <c r="L84" s="332">
        <f t="shared" si="12"/>
        <v>0</v>
      </c>
      <c r="M84" s="323">
        <v>2914.3115000000003</v>
      </c>
      <c r="N84" s="28"/>
      <c r="O84" s="224"/>
      <c r="Q84" s="215"/>
      <c r="U84" s="28"/>
      <c r="V84" s="28"/>
      <c r="W84" s="28"/>
    </row>
    <row r="85" spans="1:23" ht="16.5" customHeight="1" thickBot="1" x14ac:dyDescent="0.25">
      <c r="A85" s="523">
        <v>2016</v>
      </c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5"/>
      <c r="N85" s="28"/>
      <c r="O85" s="224"/>
      <c r="Q85" s="215"/>
      <c r="U85" s="28"/>
      <c r="V85" s="28"/>
      <c r="W85" s="28"/>
    </row>
    <row r="86" spans="1:23" x14ac:dyDescent="0.2">
      <c r="A86" s="278" t="s">
        <v>62</v>
      </c>
      <c r="B86" s="547" t="s">
        <v>61</v>
      </c>
      <c r="C86" s="548"/>
      <c r="D86" s="548"/>
      <c r="E86" s="549"/>
      <c r="F86" s="295">
        <f>+G86/G84-1</f>
        <v>5.1042063652192216E-2</v>
      </c>
      <c r="G86" s="317">
        <v>2813.03</v>
      </c>
      <c r="H86" s="295">
        <f>+I86/I84-1</f>
        <v>6.2799994032249007E-2</v>
      </c>
      <c r="I86" s="318">
        <v>3212.7533000000003</v>
      </c>
      <c r="J86" s="295">
        <f>+K86/K84-1</f>
        <v>5.6800006435508532E-2</v>
      </c>
      <c r="K86" s="318">
        <v>3625.8432000000003</v>
      </c>
      <c r="L86" s="333">
        <f>100%-M84/M86</f>
        <v>0</v>
      </c>
      <c r="M86" s="319">
        <v>2914.3115000000003</v>
      </c>
      <c r="N86" s="28"/>
      <c r="O86" s="224"/>
      <c r="Q86" s="215"/>
      <c r="U86" s="28"/>
      <c r="V86" s="28"/>
      <c r="W86" s="28"/>
    </row>
    <row r="87" spans="1:23" x14ac:dyDescent="0.2">
      <c r="A87" s="277" t="s">
        <v>47</v>
      </c>
      <c r="B87" s="550" t="s">
        <v>61</v>
      </c>
      <c r="C87" s="551"/>
      <c r="D87" s="551"/>
      <c r="E87" s="552"/>
      <c r="F87" s="298">
        <f>+G87/G86-1</f>
        <v>2.2424218725004774E-2</v>
      </c>
      <c r="G87" s="320">
        <v>2876.11</v>
      </c>
      <c r="H87" s="298">
        <f>+I87/I86-1</f>
        <v>8.700014408202339E-3</v>
      </c>
      <c r="I87" s="311">
        <v>3240.7042999999999</v>
      </c>
      <c r="J87" s="298">
        <f>+K87/K86-1</f>
        <v>2.2000123998742183E-3</v>
      </c>
      <c r="K87" s="311">
        <v>3633.8200999999999</v>
      </c>
      <c r="L87" s="327">
        <f t="shared" si="12"/>
        <v>4.0832664162947507E-3</v>
      </c>
      <c r="M87" s="312">
        <v>2926.2602000000002</v>
      </c>
      <c r="N87" s="28"/>
      <c r="O87" s="224"/>
      <c r="Q87" s="215"/>
      <c r="U87" s="28"/>
      <c r="V87" s="28"/>
      <c r="W87" s="28"/>
    </row>
    <row r="88" spans="1:23" x14ac:dyDescent="0.2">
      <c r="A88" s="277" t="s">
        <v>51</v>
      </c>
      <c r="B88" s="550" t="s">
        <v>61</v>
      </c>
      <c r="C88" s="551"/>
      <c r="D88" s="551"/>
      <c r="E88" s="552"/>
      <c r="F88" s="298">
        <f t="shared" ref="F88:L97" si="13">+G88/G87-1</f>
        <v>8.7851299150588869E-2</v>
      </c>
      <c r="G88" s="320">
        <v>3128.78</v>
      </c>
      <c r="H88" s="298">
        <f t="shared" si="13"/>
        <v>9.9100001194184939E-2</v>
      </c>
      <c r="I88" s="311">
        <v>3561.8580999999999</v>
      </c>
      <c r="J88" s="298">
        <f t="shared" si="13"/>
        <v>5.2900004598466444E-2</v>
      </c>
      <c r="K88" s="311">
        <v>3826.0491999999999</v>
      </c>
      <c r="L88" s="327">
        <f t="shared" si="12"/>
        <v>6.7685999459586199E-2</v>
      </c>
      <c r="M88" s="312">
        <v>3138.7066999999997</v>
      </c>
      <c r="N88" s="28"/>
      <c r="O88" s="224"/>
      <c r="Q88" s="215"/>
      <c r="U88" s="28"/>
      <c r="V88" s="28"/>
      <c r="W88" s="28"/>
    </row>
    <row r="89" spans="1:23" x14ac:dyDescent="0.2">
      <c r="A89" s="277" t="s">
        <v>29</v>
      </c>
      <c r="B89" s="550" t="s">
        <v>61</v>
      </c>
      <c r="C89" s="551"/>
      <c r="D89" s="551"/>
      <c r="E89" s="552"/>
      <c r="F89" s="298">
        <f t="shared" si="13"/>
        <v>1.7470068205498679E-2</v>
      </c>
      <c r="G89" s="320">
        <v>3183.44</v>
      </c>
      <c r="H89" s="298">
        <f t="shared" si="13"/>
        <v>2.3300001760317324E-2</v>
      </c>
      <c r="I89" s="311">
        <v>3644.8494000000001</v>
      </c>
      <c r="J89" s="298">
        <f t="shared" si="13"/>
        <v>6.0999999686360606E-2</v>
      </c>
      <c r="K89" s="311">
        <v>4059.4382000000001</v>
      </c>
      <c r="L89" s="327">
        <f t="shared" si="12"/>
        <v>0</v>
      </c>
      <c r="M89" s="312">
        <v>3138.7066999999997</v>
      </c>
      <c r="N89" s="28"/>
      <c r="O89" s="224"/>
      <c r="Q89" s="215"/>
      <c r="U89" s="28"/>
      <c r="V89" s="28"/>
      <c r="W89" s="28"/>
    </row>
    <row r="90" spans="1:23" x14ac:dyDescent="0.2">
      <c r="A90" s="277" t="s">
        <v>66</v>
      </c>
      <c r="B90" s="372">
        <v>3.6</v>
      </c>
      <c r="C90" s="373">
        <v>4</v>
      </c>
      <c r="D90" s="373">
        <v>1.9</v>
      </c>
      <c r="E90" s="374">
        <v>-0.8</v>
      </c>
      <c r="F90" s="365">
        <f t="shared" si="13"/>
        <v>2.2686150830548035E-2</v>
      </c>
      <c r="G90" s="320">
        <v>3255.66</v>
      </c>
      <c r="H90" s="298">
        <f t="shared" si="13"/>
        <v>2.9099995187729988E-2</v>
      </c>
      <c r="I90" s="311">
        <v>3750.9145000000003</v>
      </c>
      <c r="J90" s="298">
        <f t="shared" si="13"/>
        <v>8.4999988422043149E-2</v>
      </c>
      <c r="K90" s="311">
        <v>4404.4903999999997</v>
      </c>
      <c r="L90" s="327">
        <f t="shared" si="12"/>
        <v>0</v>
      </c>
      <c r="M90" s="312">
        <v>3138.7066999999997</v>
      </c>
      <c r="N90" s="28"/>
      <c r="O90" s="224"/>
      <c r="Q90" s="215"/>
      <c r="U90" s="28"/>
      <c r="V90" s="28"/>
      <c r="W90" s="28"/>
    </row>
    <row r="91" spans="1:23" x14ac:dyDescent="0.2">
      <c r="A91" s="371" t="s">
        <v>67</v>
      </c>
      <c r="B91" s="377">
        <v>3.2</v>
      </c>
      <c r="C91" s="378">
        <v>3.6</v>
      </c>
      <c r="D91" s="373">
        <v>9.4</v>
      </c>
      <c r="E91" s="374">
        <v>-0.9</v>
      </c>
      <c r="F91" s="365">
        <f t="shared" si="13"/>
        <v>2.976355024787658E-3</v>
      </c>
      <c r="G91" s="312">
        <v>3265.35</v>
      </c>
      <c r="H91" s="298">
        <f t="shared" si="13"/>
        <v>1.4997675900103591E-3</v>
      </c>
      <c r="I91" s="312">
        <v>3756.54</v>
      </c>
      <c r="J91" s="298">
        <f t="shared" si="13"/>
        <v>-6.9937716290624508E-4</v>
      </c>
      <c r="K91" s="311">
        <v>4401.41</v>
      </c>
      <c r="L91" s="327">
        <f>100%-M90/M91</f>
        <v>1.0513873535122897E-6</v>
      </c>
      <c r="M91" s="312">
        <v>3138.71</v>
      </c>
      <c r="N91" s="28"/>
      <c r="O91" s="224"/>
      <c r="Q91" s="215"/>
      <c r="U91" s="28"/>
      <c r="V91" s="28"/>
      <c r="W91" s="28"/>
    </row>
    <row r="92" spans="1:23" x14ac:dyDescent="0.2">
      <c r="A92" s="277" t="s">
        <v>68</v>
      </c>
      <c r="B92" s="380">
        <v>2.7</v>
      </c>
      <c r="C92" s="373">
        <v>2.6</v>
      </c>
      <c r="D92" s="373">
        <v>5.5</v>
      </c>
      <c r="E92" s="381">
        <v>3.6</v>
      </c>
      <c r="F92" s="298">
        <f t="shared" si="13"/>
        <v>6.4896565452401855E-2</v>
      </c>
      <c r="G92" s="312">
        <v>3477.26</v>
      </c>
      <c r="H92" s="365">
        <f t="shared" si="13"/>
        <v>5.0400102221725307E-2</v>
      </c>
      <c r="I92" s="312">
        <v>3945.87</v>
      </c>
      <c r="J92" s="298">
        <f t="shared" ref="J92:J97" si="14">+K92/K91-1</f>
        <v>1.1996155777351802E-3</v>
      </c>
      <c r="K92" s="311">
        <v>4406.6899999999996</v>
      </c>
      <c r="L92" s="376">
        <f t="shared" si="13"/>
        <v>0.14999792908551601</v>
      </c>
      <c r="M92" s="370">
        <v>3609.51</v>
      </c>
      <c r="N92" s="28"/>
      <c r="O92" s="224"/>
      <c r="Q92" s="215"/>
      <c r="U92" s="28"/>
      <c r="V92" s="28"/>
      <c r="W92" s="28"/>
    </row>
    <row r="93" spans="1:23" x14ac:dyDescent="0.2">
      <c r="A93" s="277" t="s">
        <v>69</v>
      </c>
      <c r="B93" s="380">
        <v>0.4</v>
      </c>
      <c r="C93" s="373">
        <v>0.4</v>
      </c>
      <c r="D93" s="373">
        <v>-0.7</v>
      </c>
      <c r="E93" s="374">
        <v>0</v>
      </c>
      <c r="F93" s="298">
        <f t="shared" si="13"/>
        <v>-5.8091715891261941E-4</v>
      </c>
      <c r="G93" s="312">
        <v>3475.24</v>
      </c>
      <c r="H93" s="365">
        <f t="shared" si="13"/>
        <v>-1.7005121810905743E-3</v>
      </c>
      <c r="I93" s="379">
        <v>3939.16</v>
      </c>
      <c r="J93" s="298">
        <f t="shared" si="14"/>
        <v>-2.9954455611802544E-4</v>
      </c>
      <c r="K93" s="311">
        <v>4405.37</v>
      </c>
      <c r="L93" s="365">
        <f t="shared" si="13"/>
        <v>0</v>
      </c>
      <c r="M93" s="312">
        <v>3609.51</v>
      </c>
      <c r="N93" s="28"/>
      <c r="O93" s="224"/>
      <c r="Q93" s="215"/>
      <c r="U93" s="28"/>
      <c r="V93" s="28"/>
      <c r="W93" s="28"/>
    </row>
    <row r="94" spans="1:23" x14ac:dyDescent="0.2">
      <c r="A94" s="371" t="s">
        <v>70</v>
      </c>
      <c r="B94" s="380">
        <v>0.4</v>
      </c>
      <c r="C94" s="373">
        <v>0.5</v>
      </c>
      <c r="D94" s="373">
        <v>-3.9</v>
      </c>
      <c r="E94" s="374">
        <v>0.4</v>
      </c>
      <c r="F94" s="298">
        <f t="shared" si="13"/>
        <v>3.2029442570872924E-2</v>
      </c>
      <c r="G94" s="379">
        <v>3586.55</v>
      </c>
      <c r="H94" s="365">
        <f t="shared" si="13"/>
        <v>2.4601691731232167E-2</v>
      </c>
      <c r="I94" s="379">
        <v>4036.07</v>
      </c>
      <c r="J94" s="298">
        <f t="shared" si="14"/>
        <v>-1.1801505889403097E-2</v>
      </c>
      <c r="K94" s="311">
        <v>4353.38</v>
      </c>
      <c r="L94" s="365">
        <f t="shared" si="13"/>
        <v>7.8301486905424822E-2</v>
      </c>
      <c r="M94" s="379">
        <v>3892.14</v>
      </c>
      <c r="N94" s="28"/>
      <c r="O94" s="224"/>
      <c r="Q94" s="215"/>
      <c r="U94" s="28"/>
      <c r="V94" s="28"/>
      <c r="W94" s="28"/>
    </row>
    <row r="95" spans="1:23" x14ac:dyDescent="0.2">
      <c r="A95" s="277" t="s">
        <v>71</v>
      </c>
      <c r="B95" s="380">
        <v>0.6</v>
      </c>
      <c r="C95" s="373">
        <v>0.6</v>
      </c>
      <c r="D95" s="373">
        <v>-0.1</v>
      </c>
      <c r="E95" s="374">
        <v>0.6</v>
      </c>
      <c r="F95" s="298">
        <f t="shared" si="13"/>
        <v>1.5446599099413483E-3</v>
      </c>
      <c r="G95" s="312">
        <v>3592.09</v>
      </c>
      <c r="H95" s="365">
        <f t="shared" si="13"/>
        <v>1.4989829215052985E-3</v>
      </c>
      <c r="I95" s="379">
        <v>4042.12</v>
      </c>
      <c r="J95" s="298">
        <f t="shared" si="14"/>
        <v>0</v>
      </c>
      <c r="K95" s="311">
        <v>4353.38</v>
      </c>
      <c r="L95" s="365">
        <f t="shared" si="13"/>
        <v>0</v>
      </c>
      <c r="M95" s="379">
        <v>3892.14</v>
      </c>
      <c r="N95" s="28"/>
      <c r="O95" s="224"/>
      <c r="Q95" s="215"/>
      <c r="U95" s="28"/>
      <c r="V95" s="28"/>
      <c r="W95" s="28"/>
    </row>
    <row r="96" spans="1:23" x14ac:dyDescent="0.2">
      <c r="A96" s="277" t="s">
        <v>72</v>
      </c>
      <c r="B96" s="380">
        <v>1.1000000000000001</v>
      </c>
      <c r="C96" s="373">
        <v>1.1000000000000001</v>
      </c>
      <c r="D96" s="373">
        <v>0</v>
      </c>
      <c r="E96" s="374">
        <v>1.2</v>
      </c>
      <c r="F96" s="298">
        <f t="shared" si="13"/>
        <v>2.7045536164182815E-2</v>
      </c>
      <c r="G96" s="312">
        <v>3689.24</v>
      </c>
      <c r="H96" s="365">
        <f t="shared" si="13"/>
        <v>1.9601100412654837E-2</v>
      </c>
      <c r="I96" s="312">
        <v>4121.3500000000004</v>
      </c>
      <c r="J96" s="298">
        <f t="shared" si="14"/>
        <v>3.0091561039924386E-4</v>
      </c>
      <c r="K96" s="311">
        <v>4354.6899999999996</v>
      </c>
      <c r="L96" s="365">
        <f t="shared" si="13"/>
        <v>6.4499221507962279E-2</v>
      </c>
      <c r="M96" s="312">
        <v>4143.18</v>
      </c>
      <c r="N96" s="28"/>
      <c r="O96" s="224"/>
      <c r="Q96" s="215"/>
      <c r="U96" s="28"/>
      <c r="V96" s="28"/>
      <c r="W96" s="28"/>
    </row>
    <row r="97" spans="1:23" ht="13.5" thickBot="1" x14ac:dyDescent="0.25">
      <c r="A97" s="386" t="s">
        <v>74</v>
      </c>
      <c r="B97" s="382">
        <v>0.8</v>
      </c>
      <c r="C97" s="383">
        <v>0.6</v>
      </c>
      <c r="D97" s="383">
        <v>-2</v>
      </c>
      <c r="E97" s="384">
        <v>2.7</v>
      </c>
      <c r="F97" s="298">
        <f t="shared" si="13"/>
        <v>3.1551213800133926E-3</v>
      </c>
      <c r="G97" s="370">
        <v>3700.88</v>
      </c>
      <c r="H97" s="365">
        <f t="shared" si="13"/>
        <v>3.697817462724462E-3</v>
      </c>
      <c r="I97" s="370">
        <v>4136.59</v>
      </c>
      <c r="J97" s="298">
        <f t="shared" si="14"/>
        <v>1.9978460005209975E-4</v>
      </c>
      <c r="K97" s="385">
        <v>4355.5600000000004</v>
      </c>
      <c r="L97" s="365">
        <f t="shared" si="13"/>
        <v>0</v>
      </c>
      <c r="M97" s="370">
        <v>4143.18</v>
      </c>
      <c r="N97" s="28"/>
      <c r="O97" s="224"/>
      <c r="Q97" s="215"/>
      <c r="U97" s="28"/>
      <c r="V97" s="28"/>
      <c r="W97" s="28"/>
    </row>
    <row r="98" spans="1:23" ht="16.5" customHeight="1" thickBot="1" x14ac:dyDescent="0.25">
      <c r="A98" s="523">
        <v>2017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5"/>
      <c r="N98" s="28"/>
      <c r="O98" s="224"/>
      <c r="Q98" s="215"/>
      <c r="U98" s="28"/>
      <c r="V98" s="28"/>
      <c r="W98" s="28"/>
    </row>
    <row r="99" spans="1:23" s="431" customFormat="1" x14ac:dyDescent="0.2">
      <c r="A99" s="425" t="s">
        <v>76</v>
      </c>
      <c r="B99" s="387">
        <v>1.5</v>
      </c>
      <c r="C99" s="387">
        <v>1.6</v>
      </c>
      <c r="D99" s="387">
        <v>1.4</v>
      </c>
      <c r="E99" s="390">
        <v>0.4</v>
      </c>
      <c r="F99" s="426">
        <f>+G99/G97-1</f>
        <v>2.4994055467888687E-2</v>
      </c>
      <c r="G99" s="427">
        <v>3793.38</v>
      </c>
      <c r="H99" s="426">
        <f>+I99/I97-1</f>
        <v>3.1900671809388825E-2</v>
      </c>
      <c r="I99" s="427">
        <v>4268.55</v>
      </c>
      <c r="J99" s="426">
        <f>+K99/K97-1</f>
        <v>8.3800934897005241E-2</v>
      </c>
      <c r="K99" s="427">
        <v>4720.5600000000004</v>
      </c>
      <c r="L99" s="428">
        <f>+M99/M97-1</f>
        <v>0</v>
      </c>
      <c r="M99" s="427">
        <v>4143.18</v>
      </c>
      <c r="N99" s="429"/>
      <c r="O99" s="430"/>
      <c r="Q99" s="432"/>
      <c r="U99" s="429"/>
      <c r="V99" s="429"/>
      <c r="W99" s="429"/>
    </row>
    <row r="100" spans="1:23" s="431" customFormat="1" x14ac:dyDescent="0.2">
      <c r="A100" s="433" t="s">
        <v>73</v>
      </c>
      <c r="B100" s="389">
        <v>1.7</v>
      </c>
      <c r="C100" s="389">
        <v>1.8</v>
      </c>
      <c r="D100" s="389">
        <v>1.7</v>
      </c>
      <c r="E100" s="391">
        <v>-0.1</v>
      </c>
      <c r="F100" s="434">
        <f t="shared" ref="F100:F110" si="15">+G100/G99-1</f>
        <v>1.2276650375127041E-2</v>
      </c>
      <c r="G100" s="435">
        <v>3839.95</v>
      </c>
      <c r="H100" s="434">
        <f t="shared" ref="H100:H108" si="16">+I100/I99-1</f>
        <v>1.2999730587670344E-2</v>
      </c>
      <c r="I100" s="435">
        <v>4324.04</v>
      </c>
      <c r="J100" s="434">
        <f t="shared" ref="J100:L110" si="17">+K100/K99-1</f>
        <v>-6.0162353619064302E-4</v>
      </c>
      <c r="K100" s="435">
        <v>4717.72</v>
      </c>
      <c r="L100" s="436">
        <f t="shared" ref="L100:L109" si="18">+M100/M99-1</f>
        <v>4.1007149098035711E-3</v>
      </c>
      <c r="M100" s="435">
        <v>4160.17</v>
      </c>
      <c r="N100" s="429"/>
      <c r="O100" s="430"/>
      <c r="Q100" s="432"/>
      <c r="U100" s="429"/>
      <c r="V100" s="429"/>
      <c r="W100" s="429"/>
    </row>
    <row r="101" spans="1:23" s="431" customFormat="1" x14ac:dyDescent="0.2">
      <c r="A101" s="433" t="s">
        <v>75</v>
      </c>
      <c r="B101" s="389">
        <v>0.9</v>
      </c>
      <c r="C101" s="389">
        <v>0.9</v>
      </c>
      <c r="D101" s="389">
        <v>-0.1</v>
      </c>
      <c r="E101" s="391">
        <v>0.6</v>
      </c>
      <c r="F101" s="434">
        <f t="shared" si="15"/>
        <v>2.5122722952121812E-2</v>
      </c>
      <c r="G101" s="435">
        <v>3936.42</v>
      </c>
      <c r="H101" s="434">
        <f t="shared" si="16"/>
        <v>2.4301347813618701E-2</v>
      </c>
      <c r="I101" s="435">
        <v>4429.12</v>
      </c>
      <c r="J101" s="434">
        <f t="shared" si="17"/>
        <v>-4.8985526907066035E-3</v>
      </c>
      <c r="K101" s="435">
        <v>4694.6099999999997</v>
      </c>
      <c r="L101" s="436">
        <f t="shared" si="18"/>
        <v>3.7899893513966942E-2</v>
      </c>
      <c r="M101" s="435">
        <v>4317.84</v>
      </c>
      <c r="N101" s="429"/>
      <c r="O101" s="430"/>
      <c r="Q101" s="432"/>
      <c r="U101" s="429"/>
      <c r="V101" s="429"/>
      <c r="W101" s="429"/>
    </row>
    <row r="102" spans="1:23" s="431" customFormat="1" ht="12" customHeight="1" x14ac:dyDescent="0.2">
      <c r="A102" s="433" t="s">
        <v>77</v>
      </c>
      <c r="B102" s="389">
        <v>0.5</v>
      </c>
      <c r="C102" s="389">
        <v>0.6</v>
      </c>
      <c r="D102" s="389">
        <v>-0.4</v>
      </c>
      <c r="E102" s="397">
        <v>-0.9</v>
      </c>
      <c r="F102" s="437">
        <f t="shared" si="15"/>
        <v>1.4988238043711632E-4</v>
      </c>
      <c r="G102" s="435">
        <v>3937.01</v>
      </c>
      <c r="H102" s="434">
        <f t="shared" si="16"/>
        <v>-4.4997651903765368E-3</v>
      </c>
      <c r="I102" s="435">
        <v>4409.1899999999996</v>
      </c>
      <c r="J102" s="434">
        <f t="shared" si="17"/>
        <v>-1.4699836621146267E-2</v>
      </c>
      <c r="K102" s="435">
        <v>4625.6000000000004</v>
      </c>
      <c r="L102" s="436">
        <f t="shared" si="18"/>
        <v>0</v>
      </c>
      <c r="M102" s="435">
        <v>4317.84</v>
      </c>
      <c r="N102" s="429"/>
      <c r="O102" s="430"/>
      <c r="Q102" s="432"/>
      <c r="U102" s="429"/>
      <c r="V102" s="429"/>
      <c r="W102" s="429"/>
    </row>
    <row r="103" spans="1:23" s="431" customFormat="1" ht="12" customHeight="1" x14ac:dyDescent="0.2">
      <c r="A103" s="433" t="s">
        <v>66</v>
      </c>
      <c r="B103" s="401">
        <v>0.9</v>
      </c>
      <c r="C103" s="389">
        <v>0.8</v>
      </c>
      <c r="D103" s="389">
        <v>0.3</v>
      </c>
      <c r="E103" s="397">
        <v>1.1000000000000001</v>
      </c>
      <c r="F103" s="434">
        <f t="shared" si="15"/>
        <v>2.9565584034583203E-3</v>
      </c>
      <c r="G103" s="435">
        <v>3948.65</v>
      </c>
      <c r="H103" s="434">
        <f t="shared" si="16"/>
        <v>3.3997174084130499E-3</v>
      </c>
      <c r="I103" s="438">
        <v>4424.18</v>
      </c>
      <c r="J103" s="434">
        <f t="shared" si="17"/>
        <v>5.9884123140774292E-4</v>
      </c>
      <c r="K103" s="438">
        <v>4628.37</v>
      </c>
      <c r="L103" s="436">
        <f t="shared" si="18"/>
        <v>1.6999240360922041E-3</v>
      </c>
      <c r="M103" s="438">
        <v>4325.18</v>
      </c>
      <c r="N103" s="429"/>
      <c r="O103" s="430"/>
      <c r="Q103" s="432"/>
      <c r="U103" s="429"/>
      <c r="V103" s="429"/>
      <c r="W103" s="429"/>
    </row>
    <row r="104" spans="1:23" s="431" customFormat="1" ht="12" customHeight="1" x14ac:dyDescent="0.2">
      <c r="A104" s="433" t="s">
        <v>67</v>
      </c>
      <c r="B104" s="401">
        <v>1.9</v>
      </c>
      <c r="C104" s="391">
        <v>1.9</v>
      </c>
      <c r="D104" s="389">
        <v>3.5</v>
      </c>
      <c r="E104" s="397">
        <v>0.9</v>
      </c>
      <c r="F104" s="434">
        <f t="shared" si="15"/>
        <v>3.976042444886474E-4</v>
      </c>
      <c r="G104" s="439">
        <v>3950.22</v>
      </c>
      <c r="H104" s="434">
        <f t="shared" si="16"/>
        <v>-8.9960173410674749E-4</v>
      </c>
      <c r="I104" s="440">
        <v>4420.2</v>
      </c>
      <c r="J104" s="434">
        <f t="shared" si="17"/>
        <v>0</v>
      </c>
      <c r="K104" s="440">
        <v>4628.37</v>
      </c>
      <c r="L104" s="436">
        <f t="shared" si="18"/>
        <v>0</v>
      </c>
      <c r="M104" s="440">
        <v>4325.18</v>
      </c>
      <c r="N104" s="429"/>
      <c r="O104" s="430"/>
      <c r="Q104" s="432"/>
      <c r="U104" s="429"/>
      <c r="V104" s="429"/>
      <c r="W104" s="429"/>
    </row>
    <row r="105" spans="1:23" s="431" customFormat="1" ht="12" customHeight="1" x14ac:dyDescent="0.2">
      <c r="A105" s="433" t="s">
        <v>68</v>
      </c>
      <c r="B105" s="401">
        <v>2.6</v>
      </c>
      <c r="C105" s="391">
        <v>2.5</v>
      </c>
      <c r="D105" s="389">
        <v>2.5</v>
      </c>
      <c r="E105" s="397">
        <v>3.8</v>
      </c>
      <c r="F105" s="434">
        <f t="shared" si="15"/>
        <v>6.7619018687566701E-2</v>
      </c>
      <c r="G105" s="441">
        <v>4217.33</v>
      </c>
      <c r="H105" s="434">
        <f t="shared" si="16"/>
        <v>6.0599067915479088E-2</v>
      </c>
      <c r="I105" s="435">
        <v>4688.0600000000004</v>
      </c>
      <c r="J105" s="434">
        <f t="shared" si="17"/>
        <v>5.2899832986559092E-2</v>
      </c>
      <c r="K105" s="435">
        <v>4873.21</v>
      </c>
      <c r="L105" s="436">
        <f t="shared" si="18"/>
        <v>0.11000004624084991</v>
      </c>
      <c r="M105" s="435">
        <v>4800.95</v>
      </c>
      <c r="N105" s="429"/>
      <c r="O105" s="430"/>
      <c r="Q105" s="432"/>
      <c r="U105" s="429"/>
      <c r="V105" s="429"/>
      <c r="W105" s="429"/>
    </row>
    <row r="106" spans="1:23" s="431" customFormat="1" ht="12" customHeight="1" x14ac:dyDescent="0.2">
      <c r="A106" s="442" t="s">
        <v>69</v>
      </c>
      <c r="B106" s="407">
        <v>1.9</v>
      </c>
      <c r="C106" s="406">
        <v>1.9</v>
      </c>
      <c r="D106" s="407">
        <v>3.2</v>
      </c>
      <c r="E106" s="408">
        <v>1.7</v>
      </c>
      <c r="F106" s="443">
        <f t="shared" si="15"/>
        <v>4.4174868933661848E-3</v>
      </c>
      <c r="G106" s="444">
        <v>4235.96</v>
      </c>
      <c r="H106" s="443">
        <f t="shared" si="16"/>
        <v>4.3002862591348112E-3</v>
      </c>
      <c r="I106" s="444">
        <v>4708.22</v>
      </c>
      <c r="J106" s="443">
        <f t="shared" si="17"/>
        <v>7.6007395536001887E-3</v>
      </c>
      <c r="K106" s="444">
        <v>4910.25</v>
      </c>
      <c r="L106" s="445">
        <f t="shared" si="18"/>
        <v>0</v>
      </c>
      <c r="M106" s="444">
        <v>4800.95</v>
      </c>
      <c r="N106" s="429"/>
      <c r="O106" s="430"/>
      <c r="Q106" s="432"/>
      <c r="U106" s="429"/>
      <c r="V106" s="429"/>
      <c r="W106" s="429"/>
    </row>
    <row r="107" spans="1:23" s="431" customFormat="1" ht="12" customHeight="1" x14ac:dyDescent="0.2">
      <c r="A107" s="446" t="s">
        <v>70</v>
      </c>
      <c r="B107" s="389">
        <v>1</v>
      </c>
      <c r="C107" s="391">
        <v>1</v>
      </c>
      <c r="D107" s="389">
        <v>0.5</v>
      </c>
      <c r="E107" s="391">
        <v>0.4</v>
      </c>
      <c r="F107" s="434">
        <f t="shared" si="15"/>
        <v>5.5548211031264394E-3</v>
      </c>
      <c r="G107" s="435">
        <v>4259.49</v>
      </c>
      <c r="H107" s="434">
        <f t="shared" si="16"/>
        <v>6.3994460751621851E-3</v>
      </c>
      <c r="I107" s="435">
        <v>4738.3500000000004</v>
      </c>
      <c r="J107" s="434">
        <f t="shared" si="17"/>
        <v>1.1995315920778626E-3</v>
      </c>
      <c r="K107" s="435">
        <v>4916.1400000000003</v>
      </c>
      <c r="L107" s="434">
        <f t="shared" si="18"/>
        <v>0</v>
      </c>
      <c r="M107" s="435">
        <v>4800.95</v>
      </c>
      <c r="N107" s="429"/>
      <c r="O107" s="430"/>
      <c r="Q107" s="432"/>
      <c r="U107" s="429"/>
      <c r="V107" s="429"/>
      <c r="W107" s="429"/>
    </row>
    <row r="108" spans="1:23" s="431" customFormat="1" ht="12" customHeight="1" x14ac:dyDescent="0.2">
      <c r="A108" s="446" t="s">
        <v>71</v>
      </c>
      <c r="B108" s="389">
        <v>1.5</v>
      </c>
      <c r="C108" s="391">
        <v>1.5</v>
      </c>
      <c r="D108" s="389">
        <v>1.3</v>
      </c>
      <c r="E108" s="391">
        <v>1.4</v>
      </c>
      <c r="F108" s="434">
        <f t="shared" si="15"/>
        <v>2.059166707751392E-2</v>
      </c>
      <c r="G108" s="435">
        <v>4347.2</v>
      </c>
      <c r="H108" s="434">
        <f t="shared" si="16"/>
        <v>2.6500786138634602E-2</v>
      </c>
      <c r="I108" s="435">
        <v>4863.92</v>
      </c>
      <c r="J108" s="434">
        <f t="shared" si="17"/>
        <v>7.9601069131473023E-2</v>
      </c>
      <c r="K108" s="435">
        <v>5307.47</v>
      </c>
      <c r="L108" s="434">
        <f t="shared" si="18"/>
        <v>0</v>
      </c>
      <c r="M108" s="435">
        <v>4800.95</v>
      </c>
      <c r="N108" s="429"/>
      <c r="O108" s="430"/>
      <c r="Q108" s="432"/>
      <c r="U108" s="429"/>
      <c r="V108" s="429"/>
      <c r="W108" s="429"/>
    </row>
    <row r="109" spans="1:23" s="431" customFormat="1" x14ac:dyDescent="0.2">
      <c r="A109" s="446" t="s">
        <v>72</v>
      </c>
      <c r="B109" s="389">
        <v>1.5</v>
      </c>
      <c r="C109" s="391">
        <v>1.5</v>
      </c>
      <c r="D109" s="389">
        <v>1.1000000000000001</v>
      </c>
      <c r="E109" s="391">
        <v>2</v>
      </c>
      <c r="F109" s="434">
        <f t="shared" si="15"/>
        <v>2.8413691571586464E-2</v>
      </c>
      <c r="G109" s="438">
        <v>4470.72</v>
      </c>
      <c r="H109" s="434">
        <f>+I109/I108-1</f>
        <v>2.3698991759732779E-2</v>
      </c>
      <c r="I109" s="438">
        <v>4979.1899999999996</v>
      </c>
      <c r="J109" s="434">
        <f t="shared" si="17"/>
        <v>3.0014300598966148E-3</v>
      </c>
      <c r="K109" s="438">
        <v>5323.4</v>
      </c>
      <c r="L109" s="434">
        <f t="shared" si="18"/>
        <v>5.9998541955238016E-2</v>
      </c>
      <c r="M109" s="438">
        <v>5089</v>
      </c>
      <c r="N109" s="429"/>
      <c r="O109" s="430"/>
      <c r="Q109" s="432"/>
      <c r="U109" s="429"/>
      <c r="V109" s="429"/>
      <c r="W109" s="429"/>
    </row>
    <row r="110" spans="1:23" s="431" customFormat="1" ht="13.5" thickBot="1" x14ac:dyDescent="0.25">
      <c r="A110" s="381" t="s">
        <v>74</v>
      </c>
      <c r="B110" s="389">
        <v>1.6</v>
      </c>
      <c r="C110" s="389">
        <v>1.7</v>
      </c>
      <c r="D110" s="389">
        <v>0.7</v>
      </c>
      <c r="E110" s="447">
        <v>0.6</v>
      </c>
      <c r="F110" s="434">
        <f t="shared" si="15"/>
        <v>2.6400669243432873E-2</v>
      </c>
      <c r="G110" s="438">
        <v>4588.75</v>
      </c>
      <c r="H110" s="434">
        <f>+I110/I109-1</f>
        <v>2.9400364316284344E-2</v>
      </c>
      <c r="I110" s="438">
        <v>5125.58</v>
      </c>
      <c r="J110" s="434">
        <f t="shared" si="17"/>
        <v>5.8197768343539957E-2</v>
      </c>
      <c r="K110" s="438">
        <v>5633.21</v>
      </c>
      <c r="L110" s="434">
        <f t="shared" si="17"/>
        <v>0</v>
      </c>
      <c r="M110" s="438">
        <v>5089</v>
      </c>
      <c r="N110" s="429"/>
      <c r="O110" s="430"/>
      <c r="Q110" s="432"/>
      <c r="U110" s="429"/>
      <c r="V110" s="429"/>
      <c r="W110" s="429"/>
    </row>
    <row r="111" spans="1:23" ht="15.75" customHeight="1" thickBot="1" x14ac:dyDescent="0.25">
      <c r="A111" s="523">
        <v>2018</v>
      </c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5"/>
      <c r="N111" s="28"/>
      <c r="O111" s="224"/>
      <c r="Q111" s="215"/>
      <c r="U111" s="28"/>
      <c r="V111" s="28"/>
      <c r="W111" s="28"/>
    </row>
    <row r="112" spans="1:23" s="283" customFormat="1" ht="15.75" customHeight="1" x14ac:dyDescent="0.2">
      <c r="A112" s="411" t="s">
        <v>62</v>
      </c>
      <c r="B112" s="412">
        <v>4.5999999999999996</v>
      </c>
      <c r="C112" s="412">
        <v>4.4000000000000004</v>
      </c>
      <c r="D112" s="412">
        <v>9.6</v>
      </c>
      <c r="E112" s="413">
        <v>7.1</v>
      </c>
      <c r="F112" s="392">
        <f>+G112/G110-1</f>
        <v>2.2463633887224166E-2</v>
      </c>
      <c r="G112" s="409">
        <v>4691.83</v>
      </c>
      <c r="H112" s="295">
        <f>+I112/I110-1</f>
        <v>2.6100460825896787E-2</v>
      </c>
      <c r="I112" s="409">
        <v>5259.36</v>
      </c>
      <c r="J112" s="295">
        <f>+K112/K110-1</f>
        <v>4.7999275723788148E-2</v>
      </c>
      <c r="K112" s="409">
        <v>5903.6</v>
      </c>
      <c r="L112" s="295">
        <f>+M112/M110-1</f>
        <v>1.5012772646885164E-3</v>
      </c>
      <c r="M112" s="414">
        <v>5096.6400000000003</v>
      </c>
      <c r="N112" s="284"/>
      <c r="O112" s="415"/>
      <c r="Q112" s="416"/>
      <c r="U112" s="284"/>
      <c r="V112" s="284"/>
      <c r="W112" s="284"/>
    </row>
    <row r="113" spans="1:23" s="283" customFormat="1" ht="15.75" customHeight="1" x14ac:dyDescent="0.2">
      <c r="A113" s="417" t="s">
        <v>73</v>
      </c>
      <c r="B113" s="418">
        <v>4.8</v>
      </c>
      <c r="C113" s="412">
        <v>4.9000000000000004</v>
      </c>
      <c r="D113" s="412">
        <v>9.1</v>
      </c>
      <c r="E113" s="419">
        <v>4.3</v>
      </c>
      <c r="F113" s="365">
        <f t="shared" ref="F113:F123" si="19">+G113/G112-1</f>
        <v>1.5360744101981405E-2</v>
      </c>
      <c r="G113" s="311">
        <v>4763.8999999999996</v>
      </c>
      <c r="H113" s="298">
        <f t="shared" ref="H113:H119" si="20">+I113/I112-1</f>
        <v>1.8500349852453635E-2</v>
      </c>
      <c r="I113" s="312">
        <v>5356.66</v>
      </c>
      <c r="J113" s="365">
        <f t="shared" ref="J113:J123" si="21">+K113/K112-1</f>
        <v>3.0701605799851039E-2</v>
      </c>
      <c r="K113" s="312">
        <v>6084.85</v>
      </c>
      <c r="L113" s="365">
        <f t="shared" ref="L113:L123" si="22">+M113/M112-1</f>
        <v>0</v>
      </c>
      <c r="M113" s="420">
        <v>5096.6400000000003</v>
      </c>
      <c r="N113" s="284"/>
      <c r="O113" s="415"/>
      <c r="Q113" s="416"/>
      <c r="U113" s="284"/>
      <c r="V113" s="284"/>
      <c r="W113" s="284"/>
    </row>
    <row r="114" spans="1:23" s="283" customFormat="1" ht="15.75" customHeight="1" x14ac:dyDescent="0.2">
      <c r="A114" s="421" t="s">
        <v>75</v>
      </c>
      <c r="B114" s="418">
        <v>1.9</v>
      </c>
      <c r="C114" s="412">
        <v>1.8</v>
      </c>
      <c r="D114" s="412">
        <v>0.9</v>
      </c>
      <c r="E114" s="419">
        <v>3.2</v>
      </c>
      <c r="F114" s="365">
        <f t="shared" si="19"/>
        <v>4.1902642792670086E-2</v>
      </c>
      <c r="G114" s="410">
        <v>4963.5200000000004</v>
      </c>
      <c r="H114" s="298">
        <f t="shared" si="20"/>
        <v>3.9799053888057268E-2</v>
      </c>
      <c r="I114" s="312">
        <v>5569.85</v>
      </c>
      <c r="J114" s="365">
        <f t="shared" si="21"/>
        <v>-3.0074693706494404E-4</v>
      </c>
      <c r="K114" s="312">
        <v>6083.02</v>
      </c>
      <c r="L114" s="365">
        <f t="shared" si="22"/>
        <v>5.3199755132793181E-2</v>
      </c>
      <c r="M114" s="422">
        <v>5367.78</v>
      </c>
      <c r="N114" s="284"/>
      <c r="O114" s="415"/>
      <c r="Q114" s="416"/>
      <c r="U114" s="284"/>
      <c r="V114" s="284"/>
      <c r="W114" s="284"/>
    </row>
    <row r="115" spans="1:23" s="283" customFormat="1" ht="15.75" customHeight="1" x14ac:dyDescent="0.2">
      <c r="A115" s="423" t="s">
        <v>77</v>
      </c>
      <c r="B115" s="418">
        <v>1.8</v>
      </c>
      <c r="C115" s="412">
        <v>1.9</v>
      </c>
      <c r="D115" s="412">
        <v>2.2000000000000002</v>
      </c>
      <c r="E115" s="419">
        <v>0.1</v>
      </c>
      <c r="F115" s="365">
        <f t="shared" si="19"/>
        <v>1.0837067242601917E-2</v>
      </c>
      <c r="G115" s="410">
        <v>5017.3100000000004</v>
      </c>
      <c r="H115" s="298">
        <f t="shared" si="20"/>
        <v>1.2801062865247514E-2</v>
      </c>
      <c r="I115" s="379">
        <v>5641.15</v>
      </c>
      <c r="J115" s="298">
        <f t="shared" si="21"/>
        <v>3.2099187574592847E-2</v>
      </c>
      <c r="K115" s="379">
        <v>6278.28</v>
      </c>
      <c r="L115" s="298">
        <f t="shared" si="22"/>
        <v>3.3999157938664482E-3</v>
      </c>
      <c r="M115" s="422">
        <v>5386.03</v>
      </c>
      <c r="N115" s="284"/>
      <c r="O115" s="415"/>
      <c r="Q115" s="416"/>
      <c r="U115" s="284"/>
      <c r="V115" s="284"/>
      <c r="W115" s="284"/>
    </row>
    <row r="116" spans="1:23" s="283" customFormat="1" ht="15.75" customHeight="1" x14ac:dyDescent="0.2">
      <c r="A116" s="423" t="s">
        <v>66</v>
      </c>
      <c r="B116" s="418">
        <v>7.5</v>
      </c>
      <c r="C116" s="418">
        <v>6.9</v>
      </c>
      <c r="D116" s="418">
        <v>10.9</v>
      </c>
      <c r="E116" s="424">
        <v>15.3</v>
      </c>
      <c r="F116" s="365">
        <f t="shared" si="19"/>
        <v>1.8960359236323665E-2</v>
      </c>
      <c r="G116" s="312">
        <v>5112.4399999999996</v>
      </c>
      <c r="H116" s="298">
        <f t="shared" si="20"/>
        <v>1.3600063816775032E-2</v>
      </c>
      <c r="I116" s="312">
        <v>5717.87</v>
      </c>
      <c r="J116" s="298">
        <f t="shared" si="21"/>
        <v>2.8001299719031536E-3</v>
      </c>
      <c r="K116" s="312">
        <v>6295.86</v>
      </c>
      <c r="L116" s="298">
        <f t="shared" si="22"/>
        <v>0</v>
      </c>
      <c r="M116" s="420">
        <v>5386.03</v>
      </c>
      <c r="N116" s="284"/>
      <c r="O116" s="415"/>
      <c r="Q116" s="416"/>
      <c r="U116" s="284"/>
      <c r="V116" s="284"/>
      <c r="W116" s="284"/>
    </row>
    <row r="117" spans="1:23" s="283" customFormat="1" ht="15.75" customHeight="1" x14ac:dyDescent="0.2">
      <c r="A117" s="417" t="s">
        <v>67</v>
      </c>
      <c r="B117" s="418">
        <v>6.5</v>
      </c>
      <c r="C117" s="418">
        <v>5.2</v>
      </c>
      <c r="D117" s="418">
        <v>6.8</v>
      </c>
      <c r="E117" s="424">
        <v>10.9</v>
      </c>
      <c r="F117" s="365">
        <f t="shared" si="19"/>
        <v>3.5656164179922012E-2</v>
      </c>
      <c r="G117" s="312">
        <v>5294.73</v>
      </c>
      <c r="H117" s="365">
        <f t="shared" si="20"/>
        <v>3.8199539338949595E-2</v>
      </c>
      <c r="I117" s="312">
        <v>5936.29</v>
      </c>
      <c r="J117" s="365">
        <f t="shared" si="21"/>
        <v>4.4400606112588337E-2</v>
      </c>
      <c r="K117" s="312">
        <v>6575.4</v>
      </c>
      <c r="L117" s="365">
        <f t="shared" si="22"/>
        <v>0</v>
      </c>
      <c r="M117" s="420">
        <v>5386.03</v>
      </c>
      <c r="N117" s="284"/>
      <c r="O117" s="415"/>
      <c r="Q117" s="416"/>
      <c r="U117" s="284"/>
      <c r="V117" s="284"/>
      <c r="W117" s="284"/>
    </row>
    <row r="118" spans="1:23" s="283" customFormat="1" ht="15.75" customHeight="1" x14ac:dyDescent="0.2">
      <c r="A118" s="417" t="s">
        <v>68</v>
      </c>
      <c r="B118" s="418">
        <v>4.7</v>
      </c>
      <c r="C118" s="418">
        <v>4.7</v>
      </c>
      <c r="D118" s="418">
        <v>6.4</v>
      </c>
      <c r="E118" s="424">
        <v>5.6</v>
      </c>
      <c r="F118" s="365">
        <f t="shared" si="19"/>
        <v>6.9231103380153591E-2</v>
      </c>
      <c r="G118" s="312">
        <v>5661.29</v>
      </c>
      <c r="H118" s="365">
        <f t="shared" si="20"/>
        <v>7.1699664268423557E-2</v>
      </c>
      <c r="I118" s="312">
        <v>6361.92</v>
      </c>
      <c r="J118" s="365">
        <f t="shared" si="21"/>
        <v>7.7199866167837916E-2</v>
      </c>
      <c r="K118" s="312">
        <v>7083.02</v>
      </c>
      <c r="L118" s="365">
        <f t="shared" si="22"/>
        <v>7.9999554402779172E-2</v>
      </c>
      <c r="M118" s="420">
        <v>5816.91</v>
      </c>
      <c r="N118" s="284"/>
      <c r="O118" s="415"/>
      <c r="Q118" s="416"/>
      <c r="U118" s="284"/>
      <c r="V118" s="284"/>
      <c r="W118" s="284"/>
    </row>
    <row r="119" spans="1:23" s="283" customFormat="1" ht="15.75" customHeight="1" x14ac:dyDescent="0.2">
      <c r="A119" s="417" t="s">
        <v>69</v>
      </c>
      <c r="B119" s="418">
        <v>4.9000000000000004</v>
      </c>
      <c r="C119" s="418">
        <v>4.8</v>
      </c>
      <c r="D119" s="418">
        <v>3.7</v>
      </c>
      <c r="E119" s="424">
        <v>5.9</v>
      </c>
      <c r="F119" s="298">
        <f t="shared" si="19"/>
        <v>4.0259375513354678E-2</v>
      </c>
      <c r="G119" s="312">
        <v>5889.21</v>
      </c>
      <c r="H119" s="365">
        <f t="shared" si="20"/>
        <v>3.8199160002011956E-2</v>
      </c>
      <c r="I119" s="312">
        <v>6604.94</v>
      </c>
      <c r="J119" s="365">
        <f t="shared" si="21"/>
        <v>6.5500309190147599E-2</v>
      </c>
      <c r="K119" s="312">
        <v>7546.96</v>
      </c>
      <c r="L119" s="298">
        <f t="shared" si="22"/>
        <v>0</v>
      </c>
      <c r="M119" s="420">
        <v>5816.91</v>
      </c>
      <c r="N119" s="284"/>
      <c r="O119" s="415"/>
      <c r="Q119" s="416"/>
      <c r="U119" s="284"/>
      <c r="V119" s="284"/>
      <c r="W119" s="284"/>
    </row>
    <row r="120" spans="1:23" s="283" customFormat="1" ht="15.75" customHeight="1" x14ac:dyDescent="0.2">
      <c r="A120" s="423" t="s">
        <v>70</v>
      </c>
      <c r="B120" s="418">
        <v>16</v>
      </c>
      <c r="C120" s="418">
        <v>15.3</v>
      </c>
      <c r="D120" s="418">
        <v>18.100000000000001</v>
      </c>
      <c r="E120" s="418">
        <v>24.2</v>
      </c>
      <c r="F120" s="298">
        <f t="shared" si="19"/>
        <v>0.10649136301812967</v>
      </c>
      <c r="G120" s="379">
        <v>6516.36</v>
      </c>
      <c r="H120" s="298">
        <f>+I120/I119-1</f>
        <v>0.12710032188028975</v>
      </c>
      <c r="I120" s="379">
        <v>7444.43</v>
      </c>
      <c r="J120" s="298">
        <f t="shared" si="21"/>
        <v>0.22809979117419465</v>
      </c>
      <c r="K120" s="379">
        <v>9268.42</v>
      </c>
      <c r="L120" s="298">
        <f t="shared" si="22"/>
        <v>1.1800079423611498E-2</v>
      </c>
      <c r="M120" s="422">
        <v>5885.55</v>
      </c>
      <c r="N120" s="284"/>
      <c r="O120" s="415"/>
      <c r="Q120" s="416"/>
      <c r="U120" s="284"/>
      <c r="V120" s="284"/>
      <c r="W120" s="284"/>
    </row>
    <row r="121" spans="1:23" s="283" customFormat="1" ht="15.75" customHeight="1" x14ac:dyDescent="0.2">
      <c r="A121" s="423" t="s">
        <v>71</v>
      </c>
      <c r="B121" s="418">
        <v>3</v>
      </c>
      <c r="C121" s="418">
        <v>3.6</v>
      </c>
      <c r="D121" s="418">
        <v>2.2000000000000002</v>
      </c>
      <c r="E121" s="418">
        <v>-2.9</v>
      </c>
      <c r="F121" s="298">
        <f t="shared" si="19"/>
        <v>2.7283636877029505E-2</v>
      </c>
      <c r="G121" s="379">
        <v>6694.15</v>
      </c>
      <c r="H121" s="298">
        <f>+I121/I120-1</f>
        <v>2.9700057626977472E-2</v>
      </c>
      <c r="I121" s="379">
        <v>7665.53</v>
      </c>
      <c r="J121" s="298">
        <f t="shared" si="21"/>
        <v>1.2800455741107886E-2</v>
      </c>
      <c r="K121" s="379">
        <v>9387.06</v>
      </c>
      <c r="L121" s="298">
        <f t="shared" si="22"/>
        <v>0</v>
      </c>
      <c r="M121" s="422">
        <v>5885.55</v>
      </c>
      <c r="N121" s="284"/>
      <c r="O121" s="415"/>
      <c r="Q121" s="416"/>
      <c r="U121" s="284"/>
      <c r="V121" s="284"/>
      <c r="W121" s="284"/>
    </row>
    <row r="122" spans="1:23" s="283" customFormat="1" ht="15.75" customHeight="1" x14ac:dyDescent="0.2">
      <c r="A122" s="423" t="s">
        <v>72</v>
      </c>
      <c r="B122" s="418">
        <v>0.1</v>
      </c>
      <c r="C122" s="418">
        <v>0.2</v>
      </c>
      <c r="D122" s="418">
        <v>-3.9</v>
      </c>
      <c r="E122" s="418">
        <v>-1.3</v>
      </c>
      <c r="F122" s="298">
        <f t="shared" si="19"/>
        <v>6.3618233831031601E-2</v>
      </c>
      <c r="G122" s="312">
        <v>7120.02</v>
      </c>
      <c r="H122" s="451">
        <f>+I122/I121-1</f>
        <v>5.4799863805894855E-2</v>
      </c>
      <c r="I122" s="312">
        <v>8085.6</v>
      </c>
      <c r="J122" s="298">
        <f t="shared" si="21"/>
        <v>3.3099820391049084E-2</v>
      </c>
      <c r="K122" s="312">
        <v>9697.77</v>
      </c>
      <c r="L122" s="451">
        <f t="shared" si="22"/>
        <v>0.159799848782187</v>
      </c>
      <c r="M122" s="420">
        <v>6826.06</v>
      </c>
      <c r="N122" s="284"/>
      <c r="O122" s="415"/>
      <c r="Q122" s="416"/>
      <c r="U122" s="284"/>
      <c r="V122" s="284"/>
      <c r="W122" s="284"/>
    </row>
    <row r="123" spans="1:23" s="283" customFormat="1" ht="15.75" customHeight="1" thickBot="1" x14ac:dyDescent="0.25">
      <c r="A123" s="450" t="s">
        <v>74</v>
      </c>
      <c r="B123" s="418">
        <v>1.3</v>
      </c>
      <c r="C123" s="418">
        <v>1</v>
      </c>
      <c r="D123" s="418">
        <v>-1.3</v>
      </c>
      <c r="E123" s="418">
        <v>4.3</v>
      </c>
      <c r="F123" s="302">
        <f t="shared" si="19"/>
        <v>2.037494276701457E-2</v>
      </c>
      <c r="G123" s="314">
        <v>7265.09</v>
      </c>
      <c r="H123" s="448">
        <f>+I123/I122-1</f>
        <v>2.3800336400514599E-2</v>
      </c>
      <c r="I123" s="314">
        <v>8278.0400000000009</v>
      </c>
      <c r="J123" s="302">
        <f t="shared" si="21"/>
        <v>2.7600159624326048E-2</v>
      </c>
      <c r="K123" s="314">
        <v>9965.43</v>
      </c>
      <c r="L123" s="448">
        <f t="shared" si="22"/>
        <v>-4.2999915031511682E-2</v>
      </c>
      <c r="M123" s="449">
        <v>6532.54</v>
      </c>
      <c r="N123" s="284"/>
      <c r="O123" s="415"/>
      <c r="Q123" s="416"/>
      <c r="U123" s="284"/>
      <c r="V123" s="284"/>
      <c r="W123" s="284"/>
    </row>
    <row r="124" spans="1:23" ht="15.75" customHeight="1" thickBot="1" x14ac:dyDescent="0.25">
      <c r="A124" s="523">
        <v>2019</v>
      </c>
      <c r="B124" s="524"/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  <c r="M124" s="525"/>
      <c r="N124" s="28"/>
      <c r="O124" s="224"/>
      <c r="Q124" s="215"/>
      <c r="U124" s="28"/>
      <c r="V124" s="28"/>
      <c r="W124" s="28"/>
    </row>
    <row r="125" spans="1:23" s="453" customFormat="1" ht="15.75" customHeight="1" x14ac:dyDescent="0.2">
      <c r="A125" s="455" t="s">
        <v>62</v>
      </c>
      <c r="B125" s="418">
        <v>0.6</v>
      </c>
      <c r="C125" s="418">
        <v>0.8</v>
      </c>
      <c r="D125" s="418">
        <v>-1.3</v>
      </c>
      <c r="E125" s="418">
        <v>-2.4</v>
      </c>
      <c r="F125" s="295">
        <f>+G125/G123-1</f>
        <v>2.6108417101508685E-2</v>
      </c>
      <c r="G125" s="312">
        <v>7454.77</v>
      </c>
      <c r="H125" s="295">
        <f>+I125/I123-1</f>
        <v>3.1100357089359099E-2</v>
      </c>
      <c r="I125" s="312">
        <v>8535.49</v>
      </c>
      <c r="J125" s="298">
        <f>+K125/K123-1</f>
        <v>-1.0399952636263476E-2</v>
      </c>
      <c r="K125" s="312">
        <v>9861.7900000000009</v>
      </c>
      <c r="L125" s="451">
        <f>+M125/M123-1</f>
        <v>3.4100059088807866E-2</v>
      </c>
      <c r="M125" s="420">
        <v>6755.3</v>
      </c>
      <c r="N125" s="28"/>
      <c r="O125" s="452"/>
      <c r="Q125" s="454"/>
      <c r="U125" s="28"/>
      <c r="V125" s="28"/>
      <c r="W125" s="28"/>
    </row>
    <row r="126" spans="1:23" s="453" customFormat="1" ht="15.75" customHeight="1" x14ac:dyDescent="0.2">
      <c r="A126" s="466" t="s">
        <v>73</v>
      </c>
      <c r="B126" s="485">
        <v>3.36</v>
      </c>
      <c r="C126" s="418">
        <v>3.15</v>
      </c>
      <c r="D126" s="418">
        <v>1.19</v>
      </c>
      <c r="E126" s="418">
        <v>0.21</v>
      </c>
      <c r="F126" s="298">
        <f t="shared" ref="F126:F132" si="23">+G126/G125-1</f>
        <v>9.5106891292418005E-4</v>
      </c>
      <c r="G126" s="379">
        <v>7461.86</v>
      </c>
      <c r="H126" s="456">
        <f t="shared" ref="H126:H132" si="24">+I126/I125-1</f>
        <v>-2.2002251774649872E-3</v>
      </c>
      <c r="I126" s="379">
        <v>8516.7099999999991</v>
      </c>
      <c r="J126" s="298">
        <f t="shared" ref="J126:J132" si="25">+K126/K125-1</f>
        <v>2.0099799326491308E-2</v>
      </c>
      <c r="K126" s="379">
        <v>10060.01</v>
      </c>
      <c r="L126" s="298">
        <f t="shared" ref="L126:L132" si="26">+M126/M125-1</f>
        <v>-4.3399997039361704E-2</v>
      </c>
      <c r="M126" s="422">
        <v>6462.12</v>
      </c>
      <c r="N126" s="28"/>
      <c r="O126" s="452"/>
      <c r="Q126" s="454"/>
      <c r="U126" s="28"/>
      <c r="V126" s="28"/>
      <c r="W126" s="28"/>
    </row>
    <row r="127" spans="1:23" s="453" customFormat="1" ht="15.75" customHeight="1" x14ac:dyDescent="0.2">
      <c r="A127" s="466" t="s">
        <v>75</v>
      </c>
      <c r="B127" s="485">
        <v>4.0999999999999996</v>
      </c>
      <c r="C127" s="418">
        <v>4.0999999999999996</v>
      </c>
      <c r="D127" s="418">
        <v>5.2</v>
      </c>
      <c r="E127" s="418">
        <v>4.4000000000000004</v>
      </c>
      <c r="F127" s="298">
        <f t="shared" si="23"/>
        <v>8.1665965322319067E-2</v>
      </c>
      <c r="G127" s="379">
        <v>8071.24</v>
      </c>
      <c r="H127" s="298">
        <f t="shared" si="24"/>
        <v>8.6299756596150523E-2</v>
      </c>
      <c r="I127" s="379">
        <v>9251.7000000000007</v>
      </c>
      <c r="J127" s="298">
        <f t="shared" si="25"/>
        <v>7.9199722465484568E-2</v>
      </c>
      <c r="K127" s="379">
        <v>10856.76</v>
      </c>
      <c r="L127" s="298">
        <f t="shared" si="26"/>
        <v>0.10999950480647214</v>
      </c>
      <c r="M127" s="422">
        <v>7172.95</v>
      </c>
      <c r="N127" s="28"/>
      <c r="O127" s="452"/>
      <c r="Q127" s="454"/>
      <c r="U127" s="28"/>
      <c r="V127" s="28"/>
      <c r="W127" s="28"/>
    </row>
    <row r="128" spans="1:23" s="453" customFormat="1" ht="15.75" customHeight="1" x14ac:dyDescent="0.2">
      <c r="A128" s="466" t="s">
        <v>77</v>
      </c>
      <c r="B128" s="485">
        <v>4.5999999999999996</v>
      </c>
      <c r="C128" s="418">
        <v>4.5999999999999996</v>
      </c>
      <c r="D128" s="418">
        <v>6.5</v>
      </c>
      <c r="E128" s="418">
        <v>4</v>
      </c>
      <c r="F128" s="298">
        <f t="shared" si="23"/>
        <v>2.1071111749867422E-2</v>
      </c>
      <c r="G128" s="379">
        <v>8241.31</v>
      </c>
      <c r="H128" s="298">
        <f t="shared" si="24"/>
        <v>2.3999913529405337E-2</v>
      </c>
      <c r="I128" s="379">
        <v>9473.74</v>
      </c>
      <c r="J128" s="298">
        <f t="shared" si="25"/>
        <v>3.4899914891735717E-2</v>
      </c>
      <c r="K128" s="379">
        <v>11235.66</v>
      </c>
      <c r="L128" s="298">
        <f t="shared" si="26"/>
        <v>0</v>
      </c>
      <c r="M128" s="422">
        <v>7172.95</v>
      </c>
      <c r="N128" s="28"/>
      <c r="O128" s="452"/>
      <c r="Q128" s="454"/>
      <c r="U128" s="28"/>
      <c r="V128" s="28"/>
      <c r="W128" s="28"/>
    </row>
    <row r="129" spans="1:23" s="453" customFormat="1" ht="15.75" customHeight="1" x14ac:dyDescent="0.2">
      <c r="A129" s="466" t="s">
        <v>66</v>
      </c>
      <c r="B129" s="485">
        <v>4.9000000000000004</v>
      </c>
      <c r="C129" s="418">
        <v>5</v>
      </c>
      <c r="D129" s="418">
        <v>8.3000000000000007</v>
      </c>
      <c r="E129" s="418">
        <v>4.0999999999999996</v>
      </c>
      <c r="F129" s="298">
        <f t="shared" si="23"/>
        <v>3.0838543872272695E-2</v>
      </c>
      <c r="G129" s="379">
        <v>8495.4599999999991</v>
      </c>
      <c r="H129" s="298">
        <f t="shared" si="24"/>
        <v>2.8100834517307716E-2</v>
      </c>
      <c r="I129" s="379">
        <v>9739.9599999999991</v>
      </c>
      <c r="J129" s="298">
        <f t="shared" si="25"/>
        <v>1.0999798854717913E-2</v>
      </c>
      <c r="K129" s="379">
        <v>11359.25</v>
      </c>
      <c r="L129" s="298">
        <f t="shared" si="26"/>
        <v>5.2501411553126598E-2</v>
      </c>
      <c r="M129" s="422">
        <v>7549.54</v>
      </c>
      <c r="N129" s="28"/>
      <c r="O129" s="452"/>
      <c r="Q129" s="454"/>
      <c r="U129" s="28"/>
      <c r="V129" s="28"/>
      <c r="W129" s="28"/>
    </row>
    <row r="130" spans="1:23" s="453" customFormat="1" ht="15.75" customHeight="1" x14ac:dyDescent="0.2">
      <c r="A130" s="459" t="s">
        <v>67</v>
      </c>
      <c r="B130" s="485">
        <v>1.7</v>
      </c>
      <c r="C130" s="460">
        <v>1.9</v>
      </c>
      <c r="D130" s="418">
        <v>2.2999999999999998</v>
      </c>
      <c r="E130" s="418">
        <v>-1.1000000000000001</v>
      </c>
      <c r="F130" s="298">
        <f t="shared" si="23"/>
        <v>4.3293712170973109E-3</v>
      </c>
      <c r="G130" s="312">
        <v>8532.24</v>
      </c>
      <c r="H130" s="298">
        <f t="shared" si="24"/>
        <v>5.5996123187365132E-3</v>
      </c>
      <c r="I130" s="312">
        <v>9794.5</v>
      </c>
      <c r="J130" s="298">
        <f t="shared" si="25"/>
        <v>1.5400664656557428E-2</v>
      </c>
      <c r="K130" s="312">
        <v>11534.19</v>
      </c>
      <c r="L130" s="298">
        <f t="shared" si="26"/>
        <v>0</v>
      </c>
      <c r="M130" s="420">
        <v>7549.54</v>
      </c>
      <c r="N130" s="28"/>
      <c r="O130" s="452"/>
      <c r="Q130" s="454"/>
      <c r="U130" s="28"/>
      <c r="V130" s="28"/>
      <c r="W130" s="28"/>
    </row>
    <row r="131" spans="1:23" s="453" customFormat="1" ht="15.75" customHeight="1" x14ac:dyDescent="0.2">
      <c r="A131" s="459" t="s">
        <v>68</v>
      </c>
      <c r="B131" s="485">
        <v>0.1</v>
      </c>
      <c r="C131" s="457">
        <v>0.2</v>
      </c>
      <c r="D131" s="458">
        <v>-1.4</v>
      </c>
      <c r="E131" s="458">
        <v>-1.8</v>
      </c>
      <c r="F131" s="298">
        <f t="shared" si="23"/>
        <v>4.6006675855344126E-2</v>
      </c>
      <c r="G131" s="312">
        <v>8924.7800000000007</v>
      </c>
      <c r="H131" s="298">
        <f t="shared" si="24"/>
        <v>3.6800245035479184E-2</v>
      </c>
      <c r="I131" s="312">
        <v>10154.94</v>
      </c>
      <c r="J131" s="298">
        <f t="shared" si="25"/>
        <v>1.6199663782198837E-2</v>
      </c>
      <c r="K131" s="312">
        <v>11721.04</v>
      </c>
      <c r="L131" s="298">
        <f t="shared" si="26"/>
        <v>0.11499905954534984</v>
      </c>
      <c r="M131" s="420">
        <v>8417.73</v>
      </c>
      <c r="N131" s="28"/>
      <c r="O131" s="452"/>
      <c r="Q131" s="454"/>
      <c r="U131" s="28"/>
      <c r="V131" s="28"/>
      <c r="W131" s="28"/>
    </row>
    <row r="132" spans="1:23" s="453" customFormat="1" ht="15.75" customHeight="1" x14ac:dyDescent="0.2">
      <c r="A132" s="466" t="s">
        <v>69</v>
      </c>
      <c r="B132" s="485">
        <v>11.2</v>
      </c>
      <c r="C132" s="418">
        <v>9.9</v>
      </c>
      <c r="D132" s="418">
        <v>4.3</v>
      </c>
      <c r="E132" s="424">
        <v>28.2</v>
      </c>
      <c r="F132" s="365">
        <f t="shared" si="23"/>
        <v>5.5085951698529145E-2</v>
      </c>
      <c r="G132" s="312">
        <v>9416.41</v>
      </c>
      <c r="H132" s="365">
        <f t="shared" si="24"/>
        <v>5.5500081733619311E-2</v>
      </c>
      <c r="I132" s="312">
        <v>10718.54</v>
      </c>
      <c r="J132" s="365">
        <f t="shared" si="25"/>
        <v>8.0027028318307991E-4</v>
      </c>
      <c r="K132" s="312">
        <v>11730.42</v>
      </c>
      <c r="L132" s="365">
        <f t="shared" si="26"/>
        <v>0</v>
      </c>
      <c r="M132" s="420">
        <v>8417.73</v>
      </c>
      <c r="N132" s="28"/>
      <c r="O132" s="452"/>
      <c r="Q132" s="454"/>
      <c r="U132" s="28"/>
      <c r="V132" s="28"/>
      <c r="W132" s="28"/>
    </row>
    <row r="133" spans="1:23" s="453" customFormat="1" ht="15.75" customHeight="1" x14ac:dyDescent="0.2">
      <c r="A133" s="466" t="s">
        <v>70</v>
      </c>
      <c r="B133" s="485">
        <v>4.2</v>
      </c>
      <c r="C133" s="418">
        <v>4.4000000000000004</v>
      </c>
      <c r="D133" s="418">
        <v>2.2999999999999998</v>
      </c>
      <c r="E133" s="424">
        <v>1.7</v>
      </c>
      <c r="F133" s="467">
        <f>+G133/G132-1</f>
        <v>3.7203137926237195E-2</v>
      </c>
      <c r="G133" s="312">
        <v>9766.73</v>
      </c>
      <c r="H133" s="468">
        <f>+I133/I132-1</f>
        <v>4.2999326400797067E-2</v>
      </c>
      <c r="I133" s="312">
        <v>11179.43</v>
      </c>
      <c r="J133" s="468">
        <f>+K133/K132-1</f>
        <v>6.3999413490736012E-2</v>
      </c>
      <c r="K133" s="312">
        <v>12481.16</v>
      </c>
      <c r="L133" s="468">
        <f>+M133/M132-1</f>
        <v>0</v>
      </c>
      <c r="M133" s="420">
        <v>8417.73</v>
      </c>
      <c r="N133" s="28"/>
      <c r="O133" s="452"/>
      <c r="Q133" s="454"/>
      <c r="U133" s="28"/>
      <c r="V133" s="28"/>
      <c r="W133" s="28"/>
    </row>
    <row r="134" spans="1:23" s="453" customFormat="1" ht="15.75" customHeight="1" x14ac:dyDescent="0.2">
      <c r="A134" s="483" t="s">
        <v>71</v>
      </c>
      <c r="B134" s="485">
        <v>3.6</v>
      </c>
      <c r="C134" s="418">
        <v>3.6</v>
      </c>
      <c r="D134" s="418">
        <v>3.1</v>
      </c>
      <c r="E134" s="418">
        <v>3.6</v>
      </c>
      <c r="F134" s="467">
        <f>+G134/G133-1</f>
        <v>3.9171759637053549E-2</v>
      </c>
      <c r="G134" s="312">
        <v>10149.31</v>
      </c>
      <c r="H134" s="468">
        <f>+I134/I133-1</f>
        <v>2.8800216111197097E-2</v>
      </c>
      <c r="I134" s="312">
        <v>11501.4</v>
      </c>
      <c r="J134" s="468">
        <f>+K134/K133-1</f>
        <v>7.002554249764259E-4</v>
      </c>
      <c r="K134" s="312">
        <v>12489.9</v>
      </c>
      <c r="L134" s="468">
        <f>+M134/M133-1</f>
        <v>0.10980038561464922</v>
      </c>
      <c r="M134" s="420">
        <v>9342</v>
      </c>
      <c r="N134" s="28"/>
      <c r="O134" s="452"/>
      <c r="Q134" s="454"/>
      <c r="U134" s="28"/>
      <c r="V134" s="28"/>
      <c r="W134" s="28"/>
    </row>
    <row r="135" spans="1:23" s="453" customFormat="1" ht="15.75" customHeight="1" x14ac:dyDescent="0.2">
      <c r="A135" s="483" t="s">
        <v>72</v>
      </c>
      <c r="B135" s="485">
        <v>5.4</v>
      </c>
      <c r="C135" s="418">
        <v>5.5</v>
      </c>
      <c r="D135" s="418">
        <v>6.1</v>
      </c>
      <c r="E135" s="418">
        <v>4.2</v>
      </c>
      <c r="F135" s="467">
        <f>+G135/G134-1</f>
        <v>3.5016173513273463E-2</v>
      </c>
      <c r="G135" s="379">
        <v>10504.7</v>
      </c>
      <c r="H135" s="467">
        <f>+I135/I134-1</f>
        <v>3.4900099118368111E-2</v>
      </c>
      <c r="I135" s="379">
        <v>11902.8</v>
      </c>
      <c r="J135" s="468">
        <f>+K135/K134-1</f>
        <v>9.3400267416072102E-2</v>
      </c>
      <c r="K135" s="379">
        <v>13656.46</v>
      </c>
      <c r="L135" s="467">
        <f>+M135/M134-1</f>
        <v>0</v>
      </c>
      <c r="M135" s="422">
        <v>9342</v>
      </c>
      <c r="N135" s="28"/>
      <c r="O135" s="452"/>
      <c r="Q135" s="454"/>
      <c r="U135" s="28"/>
      <c r="V135" s="28"/>
      <c r="W135" s="28"/>
    </row>
    <row r="136" spans="1:23" s="453" customFormat="1" ht="15.75" customHeight="1" thickBot="1" x14ac:dyDescent="0.25">
      <c r="A136" s="484" t="s">
        <v>74</v>
      </c>
      <c r="B136" s="486">
        <v>3.7</v>
      </c>
      <c r="C136" s="418">
        <v>4.0999999999999996</v>
      </c>
      <c r="D136" s="418">
        <v>5</v>
      </c>
      <c r="E136" s="418">
        <v>-0.4</v>
      </c>
      <c r="F136" s="465">
        <f>+G136/G135-1</f>
        <v>1.945986082420248E-2</v>
      </c>
      <c r="G136" s="469">
        <v>10709.12</v>
      </c>
      <c r="H136" s="465">
        <f>+I136/I135-1</f>
        <v>2.1699936149477406E-2</v>
      </c>
      <c r="I136" s="469">
        <v>12161.09</v>
      </c>
      <c r="J136" s="465">
        <f>+K136/K135-1</f>
        <v>6.2199867315541502E-2</v>
      </c>
      <c r="K136" s="469">
        <v>14505.89</v>
      </c>
      <c r="L136" s="465">
        <f>+M136/M135-1</f>
        <v>0</v>
      </c>
      <c r="M136" s="470">
        <v>9342</v>
      </c>
      <c r="N136" s="28"/>
      <c r="O136" s="452"/>
      <c r="Q136" s="454"/>
      <c r="U136" s="28"/>
      <c r="V136" s="28"/>
      <c r="W136" s="28"/>
    </row>
    <row r="137" spans="1:23" ht="15.75" customHeight="1" thickBot="1" x14ac:dyDescent="0.25">
      <c r="A137" s="559">
        <v>2020</v>
      </c>
      <c r="B137" s="518"/>
      <c r="C137" s="518"/>
      <c r="D137" s="518"/>
      <c r="E137" s="518"/>
      <c r="F137" s="518"/>
      <c r="G137" s="518"/>
      <c r="H137" s="518"/>
      <c r="I137" s="518"/>
      <c r="J137" s="518"/>
      <c r="K137" s="518"/>
      <c r="L137" s="518"/>
      <c r="M137" s="519"/>
      <c r="N137" s="28"/>
      <c r="O137" s="224"/>
      <c r="Q137" s="215"/>
      <c r="U137" s="28"/>
      <c r="V137" s="28"/>
      <c r="W137" s="28"/>
    </row>
    <row r="138" spans="1:23" s="453" customFormat="1" ht="15.75" customHeight="1" x14ac:dyDescent="0.2">
      <c r="A138" s="491" t="s">
        <v>62</v>
      </c>
      <c r="B138" s="487">
        <v>1.5</v>
      </c>
      <c r="C138" s="475">
        <v>1.6</v>
      </c>
      <c r="D138" s="475">
        <v>1.7</v>
      </c>
      <c r="E138" s="476">
        <v>0.1</v>
      </c>
      <c r="F138" s="473">
        <f>+G138/G136-1</f>
        <v>2.8602723659833851E-2</v>
      </c>
      <c r="G138" s="474">
        <v>11015.43</v>
      </c>
      <c r="H138" s="473">
        <f>+I138/I136-1</f>
        <v>2.1499717541766383E-2</v>
      </c>
      <c r="I138" s="471">
        <v>12422.55</v>
      </c>
      <c r="J138" s="472">
        <f>+K138/K136-1</f>
        <v>-1.0002833331840266E-3</v>
      </c>
      <c r="K138" s="471">
        <v>14491.38</v>
      </c>
      <c r="L138" s="472">
        <f>+M138/M136-1</f>
        <v>4.540034253907077E-2</v>
      </c>
      <c r="M138" s="471">
        <v>9766.1299999999992</v>
      </c>
      <c r="N138" s="28"/>
      <c r="O138" s="452"/>
      <c r="Q138" s="454"/>
      <c r="U138" s="28"/>
      <c r="V138" s="28"/>
      <c r="W138" s="28"/>
    </row>
    <row r="139" spans="1:23" s="453" customFormat="1" ht="15.75" customHeight="1" x14ac:dyDescent="0.2">
      <c r="A139" s="466" t="s">
        <v>73</v>
      </c>
      <c r="B139" s="488">
        <v>1.1000000000000001</v>
      </c>
      <c r="C139" s="479">
        <v>1.2</v>
      </c>
      <c r="D139" s="479">
        <v>0.7</v>
      </c>
      <c r="E139" s="480">
        <v>0.7</v>
      </c>
      <c r="F139" s="467">
        <f>+G139/G138-1</f>
        <v>3.2942881031425841E-2</v>
      </c>
      <c r="G139" s="481">
        <v>11378.31</v>
      </c>
      <c r="H139" s="467">
        <f t="shared" ref="H139:H147" si="27">+I139/I138-1</f>
        <v>3.5700399676395156E-2</v>
      </c>
      <c r="I139" s="482">
        <v>12866.04</v>
      </c>
      <c r="J139" s="468">
        <f t="shared" ref="J139:J147" si="28">+K139/K138-1</f>
        <v>-6.100178174887394E-3</v>
      </c>
      <c r="K139" s="482">
        <v>14402.98</v>
      </c>
      <c r="L139" s="468">
        <f t="shared" ref="L139:L147" si="29">+M139/M138-1</f>
        <v>0.13289911152114531</v>
      </c>
      <c r="M139" s="482">
        <v>11064.04</v>
      </c>
      <c r="N139" s="28"/>
      <c r="O139" s="452"/>
      <c r="Q139" s="454"/>
      <c r="U139" s="28"/>
      <c r="V139" s="28"/>
      <c r="W139" s="28"/>
    </row>
    <row r="140" spans="1:23" s="453" customFormat="1" ht="15.75" customHeight="1" x14ac:dyDescent="0.2">
      <c r="A140" s="466" t="s">
        <v>75</v>
      </c>
      <c r="B140" s="488">
        <v>1</v>
      </c>
      <c r="C140" s="480">
        <v>0.9</v>
      </c>
      <c r="D140" s="479">
        <v>-1.3</v>
      </c>
      <c r="E140" s="480">
        <v>1.4</v>
      </c>
      <c r="F140" s="467">
        <f>+G140/G139-1</f>
        <v>2.0994330440988307E-2</v>
      </c>
      <c r="G140" s="489">
        <v>11617.19</v>
      </c>
      <c r="H140" s="467">
        <f t="shared" si="27"/>
        <v>4.9976527354167466E-4</v>
      </c>
      <c r="I140" s="490">
        <v>12872.47</v>
      </c>
      <c r="J140" s="467">
        <f t="shared" si="28"/>
        <v>-9.9979309837183727E-5</v>
      </c>
      <c r="K140" s="490">
        <v>14401.54</v>
      </c>
      <c r="L140" s="467">
        <f t="shared" si="29"/>
        <v>0</v>
      </c>
      <c r="M140" s="490">
        <v>11064.04</v>
      </c>
      <c r="N140" s="28"/>
      <c r="O140" s="452"/>
      <c r="Q140" s="454"/>
      <c r="U140" s="28"/>
      <c r="V140" s="28"/>
      <c r="W140" s="28"/>
    </row>
    <row r="141" spans="1:23" s="453" customFormat="1" ht="15.75" customHeight="1" x14ac:dyDescent="0.2">
      <c r="A141" s="466" t="s">
        <v>77</v>
      </c>
      <c r="B141" s="492">
        <v>-1.3</v>
      </c>
      <c r="C141" s="480">
        <v>-1.7</v>
      </c>
      <c r="D141" s="479">
        <v>-9.5</v>
      </c>
      <c r="E141" s="480">
        <v>3</v>
      </c>
      <c r="F141" s="467">
        <f t="shared" ref="F141:F147" si="30">G141/G140-1</f>
        <v>2.2440882864100509E-2</v>
      </c>
      <c r="G141" s="489">
        <v>11877.89</v>
      </c>
      <c r="H141" s="467">
        <f t="shared" si="27"/>
        <v>1.7100059273783552E-2</v>
      </c>
      <c r="I141" s="490">
        <v>13092.59</v>
      </c>
      <c r="J141" s="467">
        <f t="shared" si="28"/>
        <v>-3.9995722679664336E-4</v>
      </c>
      <c r="K141" s="490">
        <v>14395.78</v>
      </c>
      <c r="L141" s="467">
        <f t="shared" si="29"/>
        <v>6.3300566520005264E-2</v>
      </c>
      <c r="M141" s="490">
        <v>11764.4</v>
      </c>
      <c r="N141" s="28"/>
      <c r="O141" s="452"/>
      <c r="Q141" s="454"/>
      <c r="U141" s="28"/>
      <c r="V141" s="28"/>
      <c r="W141" s="28"/>
    </row>
    <row r="142" spans="1:23" s="453" customFormat="1" ht="15.75" customHeight="1" x14ac:dyDescent="0.2">
      <c r="A142" s="466" t="s">
        <v>66</v>
      </c>
      <c r="B142" s="492">
        <v>0.4</v>
      </c>
      <c r="C142" s="480">
        <v>0.2</v>
      </c>
      <c r="D142" s="479">
        <v>-4.8</v>
      </c>
      <c r="E142" s="480">
        <v>2.7</v>
      </c>
      <c r="F142" s="467">
        <f t="shared" si="30"/>
        <v>1.1603912816165129E-2</v>
      </c>
      <c r="G142" s="489">
        <v>12015.72</v>
      </c>
      <c r="H142" s="467">
        <f t="shared" si="27"/>
        <v>1.2600257091988531E-2</v>
      </c>
      <c r="I142" s="490">
        <v>13257.56</v>
      </c>
      <c r="J142" s="467">
        <f t="shared" si="28"/>
        <v>4.001172565848421E-4</v>
      </c>
      <c r="K142" s="490">
        <v>14401.54</v>
      </c>
      <c r="L142" s="467">
        <f t="shared" si="29"/>
        <v>0</v>
      </c>
      <c r="M142" s="490">
        <v>11764.4</v>
      </c>
      <c r="N142" s="28"/>
      <c r="O142" s="452"/>
      <c r="Q142" s="454"/>
      <c r="U142" s="28"/>
      <c r="V142" s="28"/>
      <c r="W142" s="28"/>
    </row>
    <row r="143" spans="1:23" s="453" customFormat="1" ht="15.75" customHeight="1" x14ac:dyDescent="0.2">
      <c r="A143" s="466" t="s">
        <v>67</v>
      </c>
      <c r="B143" s="492">
        <v>3.7</v>
      </c>
      <c r="C143" s="480">
        <v>3.8</v>
      </c>
      <c r="D143" s="479">
        <v>9.3000000000000007</v>
      </c>
      <c r="E143" s="480">
        <v>2.6</v>
      </c>
      <c r="F143" s="467">
        <f t="shared" si="30"/>
        <v>5.6259633213824323E-3</v>
      </c>
      <c r="G143" s="482">
        <v>12083.32</v>
      </c>
      <c r="H143" s="467">
        <f t="shared" si="27"/>
        <v>6.4001218927163261E-3</v>
      </c>
      <c r="I143" s="482">
        <v>13342.41</v>
      </c>
      <c r="J143" s="467">
        <f t="shared" si="28"/>
        <v>-2.9996792009756579E-4</v>
      </c>
      <c r="K143" s="482">
        <v>14397.22</v>
      </c>
      <c r="L143" s="467">
        <f t="shared" si="29"/>
        <v>-3.4900207405392569E-2</v>
      </c>
      <c r="M143" s="482">
        <v>11353.82</v>
      </c>
      <c r="N143" s="28"/>
      <c r="O143" s="452"/>
      <c r="Q143" s="454"/>
      <c r="U143" s="28"/>
      <c r="V143" s="28"/>
      <c r="W143" s="28"/>
    </row>
    <row r="144" spans="1:23" s="453" customFormat="1" ht="15.75" customHeight="1" x14ac:dyDescent="0.2">
      <c r="A144" s="466" t="s">
        <v>68</v>
      </c>
      <c r="B144" s="492">
        <v>3.5</v>
      </c>
      <c r="C144" s="480">
        <v>3.5</v>
      </c>
      <c r="D144" s="479">
        <v>6.1</v>
      </c>
      <c r="E144" s="480">
        <v>3.8</v>
      </c>
      <c r="F144" s="467">
        <f t="shared" si="30"/>
        <v>8.2518711744785644E-3</v>
      </c>
      <c r="G144" s="490">
        <v>12183.03</v>
      </c>
      <c r="H144" s="467">
        <f t="shared" si="27"/>
        <v>9.2996692501579048E-3</v>
      </c>
      <c r="I144" s="490">
        <v>13466.49</v>
      </c>
      <c r="J144" s="467">
        <f t="shared" si="28"/>
        <v>-1.0001930928327241E-4</v>
      </c>
      <c r="K144" s="490">
        <v>14395.78</v>
      </c>
      <c r="L144" s="467">
        <f t="shared" si="29"/>
        <v>0</v>
      </c>
      <c r="M144" s="490">
        <v>11353.82</v>
      </c>
      <c r="N144" s="28"/>
      <c r="O144" s="452"/>
      <c r="Q144" s="454"/>
      <c r="U144" s="28"/>
      <c r="V144" s="28"/>
      <c r="W144" s="28"/>
    </row>
    <row r="145" spans="1:23" s="453" customFormat="1" ht="15.75" customHeight="1" x14ac:dyDescent="0.2">
      <c r="A145" s="466" t="s">
        <v>69</v>
      </c>
      <c r="B145" s="492">
        <v>4.0999999999999996</v>
      </c>
      <c r="C145" s="480">
        <v>4.0999999999999996</v>
      </c>
      <c r="D145" s="479">
        <v>7.4</v>
      </c>
      <c r="E145" s="480">
        <v>3.9</v>
      </c>
      <c r="F145" s="467">
        <f t="shared" si="30"/>
        <v>5.1648071128446604E-2</v>
      </c>
      <c r="G145" s="490">
        <v>12812.26</v>
      </c>
      <c r="H145" s="467">
        <f t="shared" si="27"/>
        <v>5.1100175324082286E-2</v>
      </c>
      <c r="I145" s="490">
        <v>14154.63</v>
      </c>
      <c r="J145" s="467">
        <f t="shared" si="28"/>
        <v>4.4399817168642386E-2</v>
      </c>
      <c r="K145" s="490">
        <v>15034.95</v>
      </c>
      <c r="L145" s="467">
        <f t="shared" si="29"/>
        <v>8.0000387534767903E-2</v>
      </c>
      <c r="M145" s="490">
        <v>12262.13</v>
      </c>
      <c r="N145" s="28"/>
      <c r="O145" s="452"/>
      <c r="Q145" s="454"/>
      <c r="U145" s="28"/>
      <c r="V145" s="28"/>
      <c r="W145" s="28"/>
    </row>
    <row r="146" spans="1:23" s="453" customFormat="1" ht="15.75" customHeight="1" x14ac:dyDescent="0.2">
      <c r="A146" s="466" t="s">
        <v>70</v>
      </c>
      <c r="B146" s="492">
        <v>3.7</v>
      </c>
      <c r="C146" s="480">
        <v>3.7</v>
      </c>
      <c r="D146" s="479">
        <v>3.2</v>
      </c>
      <c r="E146" s="480">
        <v>3.5</v>
      </c>
      <c r="F146" s="467">
        <f t="shared" si="30"/>
        <v>3.2180895486042305E-2</v>
      </c>
      <c r="G146" s="490">
        <v>13224.57</v>
      </c>
      <c r="H146" s="467">
        <f t="shared" si="27"/>
        <v>3.5500044861646041E-2</v>
      </c>
      <c r="I146" s="490">
        <v>14657.12</v>
      </c>
      <c r="J146" s="467">
        <f t="shared" si="28"/>
        <v>4.210057233313047E-2</v>
      </c>
      <c r="K146" s="490">
        <v>15667.93</v>
      </c>
      <c r="L146" s="467">
        <f t="shared" si="29"/>
        <v>0</v>
      </c>
      <c r="M146" s="490">
        <v>12262.13</v>
      </c>
      <c r="N146" s="28"/>
      <c r="O146" s="452"/>
      <c r="Q146" s="454"/>
      <c r="U146" s="28"/>
      <c r="V146" s="28"/>
      <c r="W146" s="28"/>
    </row>
    <row r="147" spans="1:23" s="453" customFormat="1" ht="15.75" customHeight="1" thickBot="1" x14ac:dyDescent="0.25">
      <c r="A147" s="493" t="s">
        <v>71</v>
      </c>
      <c r="B147" s="494"/>
      <c r="C147" s="495"/>
      <c r="D147" s="496"/>
      <c r="E147" s="495"/>
      <c r="F147" s="465">
        <f t="shared" si="30"/>
        <v>5.5278167834568626E-2</v>
      </c>
      <c r="G147" s="497">
        <v>13955.6</v>
      </c>
      <c r="H147" s="465">
        <f t="shared" si="27"/>
        <v>5.5195017847980976E-2</v>
      </c>
      <c r="I147" s="497">
        <v>15466.12</v>
      </c>
      <c r="J147" s="465">
        <f t="shared" si="28"/>
        <v>2.9499748850039476E-2</v>
      </c>
      <c r="K147" s="497">
        <v>16130.13</v>
      </c>
      <c r="L147" s="465">
        <f t="shared" si="29"/>
        <v>6.4799508731354205E-2</v>
      </c>
      <c r="M147" s="497">
        <v>13056.71</v>
      </c>
      <c r="N147" s="28"/>
      <c r="O147" s="452"/>
      <c r="Q147" s="454"/>
      <c r="U147" s="28"/>
      <c r="V147" s="28"/>
      <c r="W147" s="28"/>
    </row>
    <row r="148" spans="1:23" ht="15.75" x14ac:dyDescent="0.2">
      <c r="A148" s="464" t="s">
        <v>78</v>
      </c>
      <c r="B148" s="461">
        <v>0.34599999999999997</v>
      </c>
      <c r="C148" s="462">
        <v>0.34599999999999997</v>
      </c>
      <c r="D148" s="463">
        <v>0.28499999999999998</v>
      </c>
      <c r="E148" s="463">
        <v>0.32900000000000001</v>
      </c>
      <c r="F148" s="555">
        <f>G147/G134-1</f>
        <v>0.37502943549857104</v>
      </c>
      <c r="G148" s="556"/>
      <c r="H148" s="555">
        <f t="shared" ref="H148" si="31">I147/I134-1</f>
        <v>0.3447162954075158</v>
      </c>
      <c r="I148" s="556"/>
      <c r="J148" s="555">
        <f t="shared" ref="J148" si="32">K147/K134-1</f>
        <v>0.2914538947469556</v>
      </c>
      <c r="K148" s="556"/>
      <c r="L148" s="555">
        <f t="shared" ref="L148" si="33">M147/M134-1</f>
        <v>0.3976354099764503</v>
      </c>
      <c r="M148" s="556"/>
      <c r="N148" s="28"/>
      <c r="O148" s="28"/>
      <c r="P148" s="28"/>
      <c r="Q148" s="223"/>
      <c r="R148" s="28"/>
      <c r="S148" s="28"/>
      <c r="T148" s="28"/>
      <c r="U148" s="28"/>
      <c r="V148" s="28"/>
      <c r="W148" s="28"/>
    </row>
    <row r="149" spans="1:23" s="283" customFormat="1" ht="15.75" x14ac:dyDescent="0.2">
      <c r="A149" s="250" t="s">
        <v>80</v>
      </c>
      <c r="B149" s="405">
        <v>0.189</v>
      </c>
      <c r="C149" s="402">
        <v>0.185</v>
      </c>
      <c r="D149" s="403">
        <v>0.12</v>
      </c>
      <c r="E149" s="404">
        <v>0.23699999999999999</v>
      </c>
      <c r="F149" s="557">
        <f>+G147/G136-1</f>
        <v>0.30315095918245372</v>
      </c>
      <c r="G149" s="558"/>
      <c r="H149" s="557">
        <f t="shared" ref="H149" si="34">+I147/I136-1</f>
        <v>0.27177086922307137</v>
      </c>
      <c r="I149" s="558"/>
      <c r="J149" s="557">
        <f t="shared" ref="J149" si="35">+K147/K136-1</f>
        <v>0.11197106830397852</v>
      </c>
      <c r="K149" s="558"/>
      <c r="L149" s="557">
        <f t="shared" ref="L149" si="36">+M147/M136-1</f>
        <v>0.3976354099764503</v>
      </c>
      <c r="M149" s="558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</row>
    <row r="150" spans="1:23" ht="16.5" thickBot="1" x14ac:dyDescent="0.25">
      <c r="A150" s="398" t="s">
        <v>79</v>
      </c>
      <c r="B150" s="477">
        <v>3.6999999999999998E-2</v>
      </c>
      <c r="C150" s="477">
        <v>3.6999999999999998E-2</v>
      </c>
      <c r="D150" s="478">
        <v>3.2000000000000001E-2</v>
      </c>
      <c r="E150" s="478">
        <v>3.5000000000000003E-2</v>
      </c>
      <c r="F150" s="553">
        <f>F147</f>
        <v>5.5278167834568626E-2</v>
      </c>
      <c r="G150" s="554">
        <f t="shared" ref="G150" si="37">+H150/H149-1</f>
        <v>-0.79690605543644</v>
      </c>
      <c r="H150" s="553">
        <f t="shared" ref="H150" si="38">H147</f>
        <v>5.5195017847980976E-2</v>
      </c>
      <c r="I150" s="554">
        <f t="shared" ref="I150" si="39">+J150/J149-1</f>
        <v>-0.73654132896228419</v>
      </c>
      <c r="J150" s="553">
        <f t="shared" ref="J150" si="40">J147</f>
        <v>2.9499748850039476E-2</v>
      </c>
      <c r="K150" s="554">
        <f t="shared" ref="K150" si="41">+L150/L149-1</f>
        <v>-0.83703788167358661</v>
      </c>
      <c r="L150" s="553">
        <f t="shared" ref="L150" si="42">L147</f>
        <v>6.4799508731354205E-2</v>
      </c>
      <c r="M150" s="554" t="e">
        <f t="shared" ref="M150" si="43">+N150/N149-1</f>
        <v>#DIV/0!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8.600000000000001" customHeight="1" thickBot="1" x14ac:dyDescent="0.25">
      <c r="A151" s="510"/>
      <c r="B151" s="511"/>
      <c r="C151" s="511"/>
      <c r="D151" s="511"/>
      <c r="E151" s="511"/>
      <c r="F151" s="511"/>
      <c r="G151" s="511"/>
      <c r="H151" s="511"/>
      <c r="I151" s="511"/>
      <c r="J151" s="511"/>
      <c r="K151" s="511"/>
      <c r="L151" s="511"/>
      <c r="M151" s="512"/>
    </row>
    <row r="152" spans="1:23" s="283" customFormat="1" ht="17.25" customHeight="1" thickBot="1" x14ac:dyDescent="0.25">
      <c r="A152" s="366" t="s">
        <v>86</v>
      </c>
      <c r="B152" s="367"/>
      <c r="C152" s="367"/>
      <c r="D152" s="368"/>
      <c r="E152" s="369"/>
      <c r="F152" s="399"/>
      <c r="G152" s="399"/>
      <c r="H152" s="399"/>
      <c r="I152" s="399"/>
      <c r="J152" s="399"/>
      <c r="K152" s="399"/>
      <c r="L152" s="399"/>
      <c r="M152" s="400"/>
      <c r="N152" s="284"/>
    </row>
    <row r="153" spans="1:23" x14ac:dyDescent="0.2">
      <c r="F153" s="349"/>
      <c r="G153" s="349"/>
      <c r="H153" s="349"/>
      <c r="I153" s="349"/>
      <c r="J153" s="349"/>
      <c r="K153" s="350"/>
      <c r="L153" s="349"/>
      <c r="M153" s="349"/>
    </row>
    <row r="154" spans="1:23" ht="18" x14ac:dyDescent="0.25">
      <c r="A154" s="221"/>
      <c r="B154" s="222"/>
      <c r="C154" s="222"/>
      <c r="D154" s="221"/>
      <c r="E154" s="221"/>
      <c r="F154" s="351"/>
      <c r="G154" s="351"/>
      <c r="H154" s="349"/>
      <c r="I154" s="349"/>
      <c r="J154" s="349"/>
      <c r="K154" s="349"/>
      <c r="L154" s="349"/>
      <c r="M154" s="349"/>
    </row>
    <row r="155" spans="1:23" ht="18" x14ac:dyDescent="0.25">
      <c r="A155" s="221"/>
      <c r="B155" s="222"/>
      <c r="C155" s="222"/>
      <c r="D155" s="221"/>
      <c r="E155"/>
      <c r="F155"/>
      <c r="G155" s="351"/>
      <c r="H155" s="349"/>
      <c r="I155" s="349"/>
      <c r="J155" s="349"/>
      <c r="K155" s="349"/>
      <c r="L155" s="349"/>
      <c r="M155" s="349"/>
    </row>
    <row r="156" spans="1:23" ht="18" x14ac:dyDescent="0.25">
      <c r="A156" s="221"/>
      <c r="B156" s="222"/>
      <c r="C156" s="222"/>
      <c r="D156" s="221"/>
      <c r="E156" s="221"/>
      <c r="F156" s="351"/>
      <c r="G156" s="351"/>
      <c r="H156" s="349"/>
      <c r="I156" s="349"/>
      <c r="J156" s="349"/>
      <c r="K156" s="349"/>
      <c r="L156" s="349"/>
      <c r="M156" s="349"/>
    </row>
    <row r="157" spans="1:23" ht="18" x14ac:dyDescent="0.25">
      <c r="A157" s="221"/>
      <c r="B157" s="222"/>
      <c r="C157" s="222"/>
      <c r="D157" s="221"/>
      <c r="E157" s="221"/>
      <c r="F157" s="352"/>
      <c r="G157" s="351"/>
    </row>
    <row r="158" spans="1:23" x14ac:dyDescent="0.2">
      <c r="G158" s="349"/>
    </row>
  </sheetData>
  <mergeCells count="39">
    <mergeCell ref="A98:M98"/>
    <mergeCell ref="F150:G150"/>
    <mergeCell ref="L148:M148"/>
    <mergeCell ref="L149:M149"/>
    <mergeCell ref="L150:M150"/>
    <mergeCell ref="H148:I148"/>
    <mergeCell ref="H149:I149"/>
    <mergeCell ref="H150:I150"/>
    <mergeCell ref="J148:K148"/>
    <mergeCell ref="J149:K149"/>
    <mergeCell ref="J150:K150"/>
    <mergeCell ref="F148:G148"/>
    <mergeCell ref="A111:M111"/>
    <mergeCell ref="A124:M124"/>
    <mergeCell ref="A137:M137"/>
    <mergeCell ref="F149:G149"/>
    <mergeCell ref="B84:E84"/>
    <mergeCell ref="B86:E86"/>
    <mergeCell ref="B89:E89"/>
    <mergeCell ref="B83:E83"/>
    <mergeCell ref="A85:M85"/>
    <mergeCell ref="B88:E88"/>
    <mergeCell ref="B87:E87"/>
    <mergeCell ref="A151:M151"/>
    <mergeCell ref="A1:M1"/>
    <mergeCell ref="A72:M72"/>
    <mergeCell ref="F59:M59"/>
    <mergeCell ref="A59:E59"/>
    <mergeCell ref="L4:M4"/>
    <mergeCell ref="B2:E2"/>
    <mergeCell ref="F4:G4"/>
    <mergeCell ref="H4:I4"/>
    <mergeCell ref="J4:K4"/>
    <mergeCell ref="A3:A4"/>
    <mergeCell ref="F2:G2"/>
    <mergeCell ref="A46:M46"/>
    <mergeCell ref="H2:M2"/>
    <mergeCell ref="A33:M33"/>
    <mergeCell ref="A20:M20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35" orientation="portrait" r:id="rId1"/>
  <headerFooter alignWithMargins="0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0"/>
  <sheetViews>
    <sheetView topLeftCell="A94" workbookViewId="0">
      <selection activeCell="B50" sqref="B50:K50"/>
    </sheetView>
  </sheetViews>
  <sheetFormatPr baseColWidth="10" defaultRowHeight="12.75" x14ac:dyDescent="0.2"/>
  <sheetData>
    <row r="1" spans="1:19" s="1" customFormat="1" ht="13.5" thickBot="1" x14ac:dyDescent="0.25">
      <c r="A1" s="560" t="s">
        <v>37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2"/>
    </row>
    <row r="2" spans="1:19" s="1" customFormat="1" ht="14.25" thickTop="1" thickBot="1" x14ac:dyDescent="0.25">
      <c r="A2" s="52" t="s">
        <v>36</v>
      </c>
      <c r="B2" s="529" t="s">
        <v>1</v>
      </c>
      <c r="C2" s="529"/>
      <c r="D2" s="529"/>
      <c r="E2" s="530"/>
      <c r="F2" s="46" t="s">
        <v>34</v>
      </c>
      <c r="G2" s="47"/>
      <c r="H2" s="48" t="s">
        <v>2</v>
      </c>
      <c r="I2" s="49"/>
      <c r="J2" s="49"/>
      <c r="K2" s="49"/>
      <c r="L2" s="49"/>
      <c r="M2" s="53"/>
    </row>
    <row r="3" spans="1:19" s="1" customFormat="1" ht="13.5" thickTop="1" x14ac:dyDescent="0.2">
      <c r="A3" s="563" t="s">
        <v>39</v>
      </c>
      <c r="B3" s="31" t="s">
        <v>3</v>
      </c>
      <c r="C3" s="2" t="s">
        <v>4</v>
      </c>
      <c r="D3" s="3"/>
      <c r="E3" s="33" t="s">
        <v>5</v>
      </c>
      <c r="F3" s="4" t="s">
        <v>16</v>
      </c>
      <c r="G3" s="42" t="s">
        <v>6</v>
      </c>
      <c r="H3" s="45" t="s">
        <v>16</v>
      </c>
      <c r="I3" s="45" t="s">
        <v>6</v>
      </c>
      <c r="J3" s="45" t="s">
        <v>16</v>
      </c>
      <c r="K3" s="45" t="s">
        <v>6</v>
      </c>
      <c r="L3" s="45" t="s">
        <v>16</v>
      </c>
      <c r="M3" s="54" t="s">
        <v>6</v>
      </c>
    </row>
    <row r="4" spans="1:19" s="1" customFormat="1" x14ac:dyDescent="0.2">
      <c r="A4" s="564"/>
      <c r="B4" s="32" t="s">
        <v>7</v>
      </c>
      <c r="C4" s="5" t="s">
        <v>8</v>
      </c>
      <c r="D4" s="5" t="s">
        <v>9</v>
      </c>
      <c r="E4" s="34" t="s">
        <v>10</v>
      </c>
      <c r="F4" s="565" t="s">
        <v>11</v>
      </c>
      <c r="G4" s="566"/>
      <c r="H4" s="565" t="s">
        <v>12</v>
      </c>
      <c r="I4" s="567"/>
      <c r="J4" s="568" t="s">
        <v>13</v>
      </c>
      <c r="K4" s="569"/>
      <c r="L4" s="568" t="s">
        <v>14</v>
      </c>
      <c r="M4" s="570"/>
      <c r="O4" s="18"/>
      <c r="P4" s="18"/>
      <c r="Q4" s="18"/>
      <c r="R4" s="18"/>
      <c r="S4" s="18"/>
    </row>
    <row r="5" spans="1:19" s="1" customFormat="1" ht="12" customHeight="1" thickBot="1" x14ac:dyDescent="0.25">
      <c r="A5" s="64" t="s">
        <v>40</v>
      </c>
      <c r="B5" s="63">
        <v>100.22</v>
      </c>
      <c r="C5" s="43">
        <v>101.09</v>
      </c>
      <c r="D5" s="43">
        <v>89.68</v>
      </c>
      <c r="E5" s="44">
        <v>89.14</v>
      </c>
      <c r="F5" s="61" t="s">
        <v>35</v>
      </c>
      <c r="G5" s="62">
        <v>100</v>
      </c>
      <c r="H5" s="61" t="s">
        <v>35</v>
      </c>
      <c r="I5" s="69">
        <v>100</v>
      </c>
      <c r="J5" s="61" t="s">
        <v>35</v>
      </c>
      <c r="K5" s="69">
        <v>100</v>
      </c>
      <c r="L5" s="61" t="s">
        <v>35</v>
      </c>
      <c r="M5" s="62">
        <v>100</v>
      </c>
      <c r="O5" s="18"/>
      <c r="P5" s="18"/>
      <c r="Q5" s="18"/>
      <c r="R5" s="18"/>
      <c r="S5" s="18"/>
    </row>
    <row r="6" spans="1:19" s="1" customFormat="1" ht="13.5" thickBot="1" x14ac:dyDescent="0.25">
      <c r="A6" s="55">
        <v>2002</v>
      </c>
      <c r="B6" s="140"/>
      <c r="C6" s="141"/>
      <c r="D6" s="141"/>
      <c r="E6" s="141"/>
      <c r="F6" s="73"/>
      <c r="G6" s="142"/>
      <c r="H6" s="143"/>
      <c r="I6" s="144"/>
      <c r="J6" s="143"/>
      <c r="K6" s="144"/>
      <c r="L6" s="143"/>
      <c r="M6" s="145"/>
      <c r="O6" s="18"/>
      <c r="P6" s="18"/>
      <c r="Q6" s="18"/>
      <c r="R6" s="18"/>
      <c r="S6" s="18"/>
    </row>
    <row r="7" spans="1:19" s="1" customFormat="1" x14ac:dyDescent="0.2">
      <c r="A7" s="56" t="s">
        <v>17</v>
      </c>
      <c r="B7" s="163">
        <v>106.59690000000001</v>
      </c>
      <c r="C7" s="164">
        <v>106.83620000000001</v>
      </c>
      <c r="D7" s="164">
        <v>103.23439999999999</v>
      </c>
      <c r="E7" s="165">
        <v>103.55</v>
      </c>
      <c r="F7" s="56"/>
      <c r="G7" s="40"/>
      <c r="H7" s="7">
        <v>0.17491258483814809</v>
      </c>
      <c r="I7" s="37">
        <v>117.4912584838148</v>
      </c>
      <c r="J7" s="8">
        <v>0</v>
      </c>
      <c r="K7" s="39">
        <v>100</v>
      </c>
      <c r="L7" s="7">
        <v>0</v>
      </c>
      <c r="M7" s="57">
        <v>100</v>
      </c>
      <c r="O7" s="18"/>
      <c r="P7" s="18"/>
      <c r="Q7" s="18"/>
      <c r="R7" s="18"/>
      <c r="S7" s="18"/>
    </row>
    <row r="8" spans="1:19" s="1" customFormat="1" x14ac:dyDescent="0.2">
      <c r="A8" s="56" t="s">
        <v>18</v>
      </c>
      <c r="B8" s="149">
        <v>119.7392</v>
      </c>
      <c r="C8" s="6">
        <v>117.9943</v>
      </c>
      <c r="D8" s="6">
        <v>118.0684</v>
      </c>
      <c r="E8" s="166">
        <v>141.94</v>
      </c>
      <c r="F8" s="70">
        <v>0.18371942399999999</v>
      </c>
      <c r="G8" s="16">
        <v>118.37194239999999</v>
      </c>
      <c r="H8" s="8">
        <v>5.388113635444669E-2</v>
      </c>
      <c r="I8" s="37">
        <v>123.82182100263677</v>
      </c>
      <c r="J8" s="8">
        <v>5.4694621695533296E-2</v>
      </c>
      <c r="K8" s="37">
        <v>105.46946216955332</v>
      </c>
      <c r="L8" s="7">
        <v>0</v>
      </c>
      <c r="M8" s="58">
        <v>100</v>
      </c>
      <c r="O8" s="18"/>
      <c r="P8" s="18"/>
      <c r="Q8" s="18"/>
      <c r="R8" s="18"/>
      <c r="S8" s="18"/>
    </row>
    <row r="9" spans="1:19" s="1" customFormat="1" x14ac:dyDescent="0.2">
      <c r="A9" s="56" t="s">
        <v>19</v>
      </c>
      <c r="B9" s="149">
        <v>134.79839999999999</v>
      </c>
      <c r="C9" s="6">
        <v>131.5463</v>
      </c>
      <c r="D9" s="6">
        <v>136.499</v>
      </c>
      <c r="E9" s="166">
        <v>176.18</v>
      </c>
      <c r="F9" s="70">
        <v>0.11564671817333724</v>
      </c>
      <c r="G9" s="41">
        <v>132.06126906236329</v>
      </c>
      <c r="H9" s="8">
        <v>0.134767898</v>
      </c>
      <c r="I9" s="37">
        <v>140.50902754569438</v>
      </c>
      <c r="J9" s="8">
        <v>0.12959999999999999</v>
      </c>
      <c r="K9" s="37">
        <v>119.13830446672743</v>
      </c>
      <c r="L9" s="7">
        <v>0</v>
      </c>
      <c r="M9" s="58">
        <v>100</v>
      </c>
      <c r="O9" s="18"/>
      <c r="P9" s="18"/>
      <c r="Q9" s="18"/>
      <c r="R9" s="18"/>
      <c r="S9" s="18"/>
    </row>
    <row r="10" spans="1:19" s="1" customFormat="1" x14ac:dyDescent="0.2">
      <c r="A10" s="56" t="s">
        <v>20</v>
      </c>
      <c r="B10" s="149">
        <v>161.6387</v>
      </c>
      <c r="C10" s="6">
        <v>156.7602</v>
      </c>
      <c r="D10" s="6">
        <v>167.7637</v>
      </c>
      <c r="E10" s="166">
        <v>223.72</v>
      </c>
      <c r="F10" s="71">
        <v>7.6629318886373227E-2</v>
      </c>
      <c r="G10" s="41">
        <v>142.18103416188225</v>
      </c>
      <c r="H10" s="8">
        <v>0.1557147886380692</v>
      </c>
      <c r="I10" s="37">
        <v>162.38836107171284</v>
      </c>
      <c r="J10" s="8">
        <v>0.31599081866870704</v>
      </c>
      <c r="K10" s="37">
        <v>156.78491482997032</v>
      </c>
      <c r="L10" s="7">
        <v>1.4285714285714457E-2</v>
      </c>
      <c r="M10" s="58">
        <v>101.42857142857144</v>
      </c>
    </row>
    <row r="11" spans="1:19" s="1" customFormat="1" x14ac:dyDescent="0.2">
      <c r="A11" s="56" t="s">
        <v>21</v>
      </c>
      <c r="B11" s="149">
        <v>181.57</v>
      </c>
      <c r="C11" s="6">
        <v>175.68260000000001</v>
      </c>
      <c r="D11" s="6">
        <v>198.58629999999999</v>
      </c>
      <c r="E11" s="166">
        <v>256.57</v>
      </c>
      <c r="F11" s="70">
        <v>0.10094023985291498</v>
      </c>
      <c r="G11" s="41">
        <v>156.53282185271814</v>
      </c>
      <c r="H11" s="7">
        <v>0.18085977607743642</v>
      </c>
      <c r="I11" s="37">
        <v>191.7578836927247</v>
      </c>
      <c r="J11" s="7">
        <v>0.17906976744186043</v>
      </c>
      <c r="K11" s="37">
        <v>184.86035306696499</v>
      </c>
      <c r="L11" s="7">
        <v>0</v>
      </c>
      <c r="M11" s="58">
        <v>101.42857142857144</v>
      </c>
    </row>
    <row r="12" spans="1:19" s="1" customFormat="1" x14ac:dyDescent="0.2">
      <c r="A12" s="56" t="s">
        <v>22</v>
      </c>
      <c r="B12" s="149">
        <v>197.08</v>
      </c>
      <c r="C12" s="6">
        <v>191.23759999999999</v>
      </c>
      <c r="D12" s="6">
        <v>217.0651</v>
      </c>
      <c r="E12" s="166">
        <v>271.51</v>
      </c>
      <c r="F12" s="71">
        <v>3.6323078396185669E-2</v>
      </c>
      <c r="G12" s="41">
        <v>162.21857581245058</v>
      </c>
      <c r="H12" s="8">
        <v>5.7410857717299146E-2</v>
      </c>
      <c r="I12" s="37">
        <v>202.76686826957811</v>
      </c>
      <c r="J12" s="8">
        <v>7.3964497041420163E-2</v>
      </c>
      <c r="K12" s="37">
        <v>198.5334561044624</v>
      </c>
      <c r="L12" s="7">
        <v>0</v>
      </c>
      <c r="M12" s="58">
        <v>101.42857142857144</v>
      </c>
    </row>
    <row r="13" spans="1:19" s="1" customFormat="1" x14ac:dyDescent="0.2">
      <c r="A13" s="56" t="s">
        <v>23</v>
      </c>
      <c r="B13" s="149">
        <v>206.24379999999999</v>
      </c>
      <c r="C13" s="6">
        <v>200.78149999999999</v>
      </c>
      <c r="D13" s="6">
        <v>236.8776</v>
      </c>
      <c r="E13" s="166">
        <v>275.75</v>
      </c>
      <c r="F13" s="71">
        <v>5.4368072171604144E-2</v>
      </c>
      <c r="G13" s="41">
        <v>171.03808704979676</v>
      </c>
      <c r="H13" s="8">
        <v>3.7638612914172143E-2</v>
      </c>
      <c r="I13" s="37">
        <v>210.3987319361957</v>
      </c>
      <c r="J13" s="8">
        <v>5.9687786960514133E-2</v>
      </c>
      <c r="K13" s="37">
        <v>210.38347873696014</v>
      </c>
      <c r="L13" s="7">
        <v>7.0528096440739235E-2</v>
      </c>
      <c r="M13" s="58">
        <v>108.58213549613215</v>
      </c>
    </row>
    <row r="14" spans="1:19" s="1" customFormat="1" x14ac:dyDescent="0.2">
      <c r="A14" s="56" t="s">
        <v>24</v>
      </c>
      <c r="B14" s="149">
        <v>216.6429</v>
      </c>
      <c r="C14" s="6">
        <v>211.2345</v>
      </c>
      <c r="D14" s="6">
        <v>261.4547</v>
      </c>
      <c r="E14" s="166">
        <v>285.45999999999998</v>
      </c>
      <c r="F14" s="72">
        <v>5.1050019461652257E-3</v>
      </c>
      <c r="G14" s="41">
        <v>171.91123681705434</v>
      </c>
      <c r="H14" s="7">
        <v>1.8950536E-2</v>
      </c>
      <c r="I14" s="37">
        <v>214.38590068010691</v>
      </c>
      <c r="J14" s="7">
        <v>4.3327556325823524E-2</v>
      </c>
      <c r="K14" s="37">
        <v>219.49888076195847</v>
      </c>
      <c r="L14" s="7">
        <v>0</v>
      </c>
      <c r="M14" s="58">
        <v>108.58213549613215</v>
      </c>
    </row>
    <row r="15" spans="1:19" s="1" customFormat="1" x14ac:dyDescent="0.2">
      <c r="A15" s="56" t="s">
        <v>25</v>
      </c>
      <c r="B15" s="149">
        <v>221.92</v>
      </c>
      <c r="C15" s="6">
        <v>217.1</v>
      </c>
      <c r="D15" s="6">
        <v>280.95</v>
      </c>
      <c r="E15" s="166">
        <v>283.32</v>
      </c>
      <c r="F15" s="72">
        <v>2.1394876208540407E-2</v>
      </c>
      <c r="G15" s="41">
        <v>175.58925644761229</v>
      </c>
      <c r="H15" s="7">
        <v>3.3485935207219701E-2</v>
      </c>
      <c r="I15" s="37">
        <v>221.5648130596224</v>
      </c>
      <c r="J15" s="7">
        <v>7.8903654485049657E-2</v>
      </c>
      <c r="K15" s="37">
        <v>236.81814460945515</v>
      </c>
      <c r="L15" s="7">
        <v>0</v>
      </c>
      <c r="M15" s="58">
        <v>108.58213549613215</v>
      </c>
    </row>
    <row r="16" spans="1:19" s="1" customFormat="1" x14ac:dyDescent="0.2">
      <c r="A16" s="56" t="s">
        <v>26</v>
      </c>
      <c r="B16" s="149">
        <v>223.02</v>
      </c>
      <c r="C16" s="6">
        <v>218.08</v>
      </c>
      <c r="D16" s="6">
        <v>275.32</v>
      </c>
      <c r="E16" s="166">
        <v>285.83999999999997</v>
      </c>
      <c r="F16" s="70">
        <v>-2.8000000000000004E-3</v>
      </c>
      <c r="G16" s="41">
        <v>175.09760652955896</v>
      </c>
      <c r="H16" s="8">
        <v>4.5463084742043414E-3</v>
      </c>
      <c r="I16" s="37">
        <v>222.57211504682087</v>
      </c>
      <c r="J16" s="8">
        <v>1.9245573518090753E-2</v>
      </c>
      <c r="K16" s="37">
        <v>241.37584562195426</v>
      </c>
      <c r="L16" s="7">
        <v>0</v>
      </c>
      <c r="M16" s="58">
        <v>108.58213549613215</v>
      </c>
    </row>
    <row r="17" spans="1:13" s="1" customFormat="1" x14ac:dyDescent="0.2">
      <c r="A17" s="56" t="s">
        <v>27</v>
      </c>
      <c r="B17" s="149">
        <v>219.32</v>
      </c>
      <c r="C17" s="6">
        <v>214.98</v>
      </c>
      <c r="D17" s="6">
        <v>267.04000000000002</v>
      </c>
      <c r="E17" s="166">
        <v>274.75</v>
      </c>
      <c r="F17" s="70">
        <v>-1.5466386905314507E-3</v>
      </c>
      <c r="G17" s="41">
        <v>174.8267937966809</v>
      </c>
      <c r="H17" s="8">
        <v>-4.9399999999999999E-3</v>
      </c>
      <c r="I17" s="37">
        <v>221.47260879848957</v>
      </c>
      <c r="J17" s="8">
        <v>0</v>
      </c>
      <c r="K17" s="37">
        <v>241.37584562195426</v>
      </c>
      <c r="L17" s="7">
        <v>0</v>
      </c>
      <c r="M17" s="58">
        <v>108.58213549613215</v>
      </c>
    </row>
    <row r="18" spans="1:13" s="1" customFormat="1" ht="13.5" thickBot="1" x14ac:dyDescent="0.25">
      <c r="A18" s="56" t="s">
        <v>15</v>
      </c>
      <c r="B18" s="151">
        <v>218.44</v>
      </c>
      <c r="C18" s="115">
        <v>214.27</v>
      </c>
      <c r="D18" s="115">
        <v>268.72000000000003</v>
      </c>
      <c r="E18" s="167">
        <v>271.45999999999998</v>
      </c>
      <c r="F18" s="70">
        <v>-8.71189816080108E-3</v>
      </c>
      <c r="G18" s="16">
        <v>173.30372057334483</v>
      </c>
      <c r="H18" s="9">
        <v>9.3962479448588265E-3</v>
      </c>
      <c r="I18" s="37">
        <v>223.55362034375491</v>
      </c>
      <c r="J18" s="8">
        <v>0.03</v>
      </c>
      <c r="K18" s="37">
        <v>248.61712099061288</v>
      </c>
      <c r="L18" s="10">
        <v>0</v>
      </c>
      <c r="M18" s="58">
        <v>108.58213549613215</v>
      </c>
    </row>
    <row r="19" spans="1:13" s="11" customFormat="1" ht="13.5" thickBot="1" x14ac:dyDescent="0.25">
      <c r="A19" s="55">
        <v>2003</v>
      </c>
      <c r="B19" s="140"/>
      <c r="C19" s="141"/>
      <c r="D19" s="141"/>
      <c r="E19" s="141"/>
      <c r="F19" s="73"/>
      <c r="G19" s="131"/>
      <c r="H19" s="146"/>
      <c r="I19" s="137"/>
      <c r="J19" s="147"/>
      <c r="K19" s="137"/>
      <c r="L19" s="147"/>
      <c r="M19" s="139"/>
    </row>
    <row r="20" spans="1:13" s="1" customFormat="1" x14ac:dyDescent="0.2">
      <c r="A20" s="56" t="s">
        <v>17</v>
      </c>
      <c r="B20" s="163">
        <v>219.35</v>
      </c>
      <c r="C20" s="164">
        <v>216</v>
      </c>
      <c r="D20" s="164">
        <v>271.18</v>
      </c>
      <c r="E20" s="165">
        <v>262.08999999999997</v>
      </c>
      <c r="F20" s="70">
        <v>1.3952765672121184E-2</v>
      </c>
      <c r="G20" s="16">
        <v>175.718014290979</v>
      </c>
      <c r="H20" s="12">
        <v>2.5269152792435357E-2</v>
      </c>
      <c r="I20" s="37">
        <v>229.20263093352335</v>
      </c>
      <c r="J20" s="13">
        <v>3.444360333080998E-2</v>
      </c>
      <c r="K20" s="37">
        <v>257.18039048726155</v>
      </c>
      <c r="L20" s="13">
        <v>2.3892959541255188E-2</v>
      </c>
      <c r="M20" s="58">
        <v>111.17648406644432</v>
      </c>
    </row>
    <row r="21" spans="1:13" s="1" customFormat="1" x14ac:dyDescent="0.2">
      <c r="A21" s="56" t="s">
        <v>18</v>
      </c>
      <c r="B21" s="149">
        <v>220.21</v>
      </c>
      <c r="C21" s="6">
        <v>217.15</v>
      </c>
      <c r="D21" s="6">
        <v>267.7</v>
      </c>
      <c r="E21" s="166">
        <v>259.08999999999997</v>
      </c>
      <c r="F21" s="70">
        <v>2.1391914424144847E-3</v>
      </c>
      <c r="G21" s="16">
        <v>176.09390876342795</v>
      </c>
      <c r="H21" s="12">
        <v>0</v>
      </c>
      <c r="I21" s="37">
        <v>229.20263093352335</v>
      </c>
      <c r="J21" s="13">
        <v>0</v>
      </c>
      <c r="K21" s="37">
        <v>257.18039048726155</v>
      </c>
      <c r="L21" s="13">
        <v>0</v>
      </c>
      <c r="M21" s="58">
        <v>111.17648406644432</v>
      </c>
    </row>
    <row r="22" spans="1:13" s="1" customFormat="1" x14ac:dyDescent="0.2">
      <c r="A22" s="56" t="s">
        <v>19</v>
      </c>
      <c r="B22" s="149">
        <v>218.7</v>
      </c>
      <c r="C22" s="6">
        <v>215.83</v>
      </c>
      <c r="D22" s="6">
        <v>256.60000000000002</v>
      </c>
      <c r="E22" s="166">
        <v>255.13</v>
      </c>
      <c r="F22" s="70">
        <v>3.8307165578784731E-3</v>
      </c>
      <c r="G22" s="16">
        <v>176.76847461546953</v>
      </c>
      <c r="H22" s="12">
        <v>-2.2737900858889049E-3</v>
      </c>
      <c r="I22" s="37">
        <v>228.68147226364707</v>
      </c>
      <c r="J22" s="13">
        <v>0</v>
      </c>
      <c r="K22" s="37">
        <v>257.18039048726155</v>
      </c>
      <c r="L22" s="13">
        <v>1.5030813166992375E-2</v>
      </c>
      <c r="M22" s="58">
        <v>112.84755702701014</v>
      </c>
    </row>
    <row r="23" spans="1:13" s="1" customFormat="1" x14ac:dyDescent="0.2">
      <c r="A23" s="56" t="s">
        <v>20</v>
      </c>
      <c r="B23" s="149">
        <v>214.69</v>
      </c>
      <c r="C23" s="6">
        <v>212.23</v>
      </c>
      <c r="D23" s="6">
        <v>242.33</v>
      </c>
      <c r="E23" s="166">
        <v>245.98</v>
      </c>
      <c r="F23" s="70">
        <v>1.7514467192824519E-2</v>
      </c>
      <c r="G23" s="20">
        <v>179.8644802648478</v>
      </c>
      <c r="H23" s="14">
        <v>1.9875116704074491E-2</v>
      </c>
      <c r="I23" s="37">
        <v>233.22654321294664</v>
      </c>
      <c r="J23" s="14">
        <v>0</v>
      </c>
      <c r="K23" s="37">
        <v>257.18039048726155</v>
      </c>
      <c r="L23" s="14">
        <v>5.4990315723663794E-2</v>
      </c>
      <c r="M23" s="58">
        <v>119.05307981656958</v>
      </c>
    </row>
    <row r="24" spans="1:13" s="1" customFormat="1" x14ac:dyDescent="0.2">
      <c r="A24" s="56" t="s">
        <v>21</v>
      </c>
      <c r="B24" s="149">
        <v>213.33</v>
      </c>
      <c r="C24" s="6">
        <v>211.4</v>
      </c>
      <c r="D24" s="6">
        <v>240.34</v>
      </c>
      <c r="E24" s="166">
        <v>237.95</v>
      </c>
      <c r="F24" s="70">
        <v>2.0505315858032905E-2</v>
      </c>
      <c r="G24" s="20">
        <v>183.55265824431942</v>
      </c>
      <c r="H24" s="12">
        <v>7.0217837820334417E-3</v>
      </c>
      <c r="I24" s="37">
        <v>234.86420957161903</v>
      </c>
      <c r="J24" s="13">
        <v>0</v>
      </c>
      <c r="K24" s="37">
        <v>257.18039048726155</v>
      </c>
      <c r="L24" s="13">
        <v>3.8389736060291127E-2</v>
      </c>
      <c r="M24" s="58">
        <v>123.62349612789247</v>
      </c>
    </row>
    <row r="25" spans="1:13" s="1" customFormat="1" x14ac:dyDescent="0.2">
      <c r="A25" s="56" t="s">
        <v>22</v>
      </c>
      <c r="B25" s="149">
        <v>213.04</v>
      </c>
      <c r="C25" s="6">
        <v>211.32</v>
      </c>
      <c r="D25" s="6">
        <v>243.16</v>
      </c>
      <c r="E25" s="166">
        <v>234.88</v>
      </c>
      <c r="F25" s="70">
        <v>9.9137885421834299E-3</v>
      </c>
      <c r="G25" s="20">
        <v>185.37236048450924</v>
      </c>
      <c r="H25" s="12">
        <v>7.18988791768016E-5</v>
      </c>
      <c r="I25" s="37">
        <v>234.88109604504598</v>
      </c>
      <c r="J25" s="13">
        <v>-1.6465422612513714E-2</v>
      </c>
      <c r="K25" s="37">
        <v>252.94580667023749</v>
      </c>
      <c r="L25" s="13">
        <v>4.9436286337030164E-2</v>
      </c>
      <c r="M25" s="58">
        <v>129.73498268045569</v>
      </c>
    </row>
    <row r="26" spans="1:13" s="1" customFormat="1" x14ac:dyDescent="0.2">
      <c r="A26" s="56" t="s">
        <v>23</v>
      </c>
      <c r="B26" s="157">
        <v>212.96</v>
      </c>
      <c r="C26" s="15">
        <v>211.62</v>
      </c>
      <c r="D26" s="15">
        <v>242.8</v>
      </c>
      <c r="E26" s="150">
        <v>230.02</v>
      </c>
      <c r="F26" s="70">
        <v>6.0627562182016832E-3</v>
      </c>
      <c r="G26" s="20">
        <v>186.4962279157194</v>
      </c>
      <c r="H26" s="12">
        <v>5.5928430426508413E-3</v>
      </c>
      <c r="I26" s="37">
        <v>236.19474914891171</v>
      </c>
      <c r="J26" s="13">
        <v>0</v>
      </c>
      <c r="K26" s="37">
        <v>252.94580667023749</v>
      </c>
      <c r="L26" s="13">
        <v>1.4228537029521123E-2</v>
      </c>
      <c r="M26" s="58">
        <v>131.58092168554884</v>
      </c>
    </row>
    <row r="27" spans="1:13" s="1" customFormat="1" x14ac:dyDescent="0.2">
      <c r="A27" s="56" t="s">
        <v>24</v>
      </c>
      <c r="B27" s="157">
        <v>215.87</v>
      </c>
      <c r="C27" s="15">
        <v>214.32</v>
      </c>
      <c r="D27" s="15">
        <v>254.1</v>
      </c>
      <c r="E27" s="150">
        <v>235.67</v>
      </c>
      <c r="F27" s="70">
        <v>6.7649046085268325E-2</v>
      </c>
      <c r="G27" s="20">
        <v>199.11251983271862</v>
      </c>
      <c r="H27" s="12">
        <v>3.476545127693087E-2</v>
      </c>
      <c r="I27" s="37">
        <v>244.40616619231511</v>
      </c>
      <c r="J27" s="13">
        <v>0</v>
      </c>
      <c r="K27" s="37">
        <v>252.94580667023749</v>
      </c>
      <c r="L27" s="13">
        <v>0.17863185888119607</v>
      </c>
      <c r="M27" s="58">
        <v>155.08546631953953</v>
      </c>
    </row>
    <row r="28" spans="1:13" s="1" customFormat="1" x14ac:dyDescent="0.2">
      <c r="A28" s="56" t="s">
        <v>28</v>
      </c>
      <c r="B28" s="157">
        <v>215.5</v>
      </c>
      <c r="C28" s="15">
        <v>213.81</v>
      </c>
      <c r="D28" s="15">
        <v>250.72</v>
      </c>
      <c r="E28" s="150">
        <v>236.92</v>
      </c>
      <c r="F28" s="70">
        <v>4.8423966521346385E-3</v>
      </c>
      <c r="G28" s="20">
        <v>200.07670163215468</v>
      </c>
      <c r="H28" s="12">
        <v>5.9412829105776055E-3</v>
      </c>
      <c r="I28" s="37">
        <v>245.85825237075329</v>
      </c>
      <c r="J28" s="13">
        <v>0</v>
      </c>
      <c r="K28" s="37">
        <v>252.94580667023749</v>
      </c>
      <c r="L28" s="13">
        <v>5.0359712230215826E-2</v>
      </c>
      <c r="M28" s="58">
        <v>162.89552577448035</v>
      </c>
    </row>
    <row r="29" spans="1:13" s="1" customFormat="1" x14ac:dyDescent="0.2">
      <c r="A29" s="56" t="s">
        <v>26</v>
      </c>
      <c r="B29" s="157">
        <v>216.65</v>
      </c>
      <c r="C29" s="15">
        <v>215.25</v>
      </c>
      <c r="D29" s="15">
        <v>254.85</v>
      </c>
      <c r="E29" s="150">
        <v>234.46</v>
      </c>
      <c r="F29" s="70">
        <v>4.1365759802981352E-3</v>
      </c>
      <c r="G29" s="20">
        <v>200.90433411034351</v>
      </c>
      <c r="H29" s="12">
        <v>3.1030151281681295E-3</v>
      </c>
      <c r="I29" s="37">
        <v>246.6211542472447</v>
      </c>
      <c r="J29" s="13">
        <v>0</v>
      </c>
      <c r="K29" s="37">
        <v>252.94580667023749</v>
      </c>
      <c r="L29" s="13">
        <v>2.926707508923377E-2</v>
      </c>
      <c r="M29" s="58">
        <v>167.6630013590223</v>
      </c>
    </row>
    <row r="30" spans="1:13" s="1" customFormat="1" x14ac:dyDescent="0.2">
      <c r="A30" s="56" t="s">
        <v>27</v>
      </c>
      <c r="B30" s="157">
        <v>218.9</v>
      </c>
      <c r="C30" s="15">
        <v>217.67</v>
      </c>
      <c r="D30" s="15">
        <v>261.60000000000002</v>
      </c>
      <c r="E30" s="150">
        <v>234.51</v>
      </c>
      <c r="F30" s="70">
        <v>1.3097926119374419E-2</v>
      </c>
      <c r="G30" s="20">
        <v>203.53576423558292</v>
      </c>
      <c r="H30" s="12">
        <v>9.6935278834073824E-3</v>
      </c>
      <c r="I30" s="37">
        <v>249.01178328257848</v>
      </c>
      <c r="J30" s="13">
        <v>0</v>
      </c>
      <c r="K30" s="37">
        <v>252.94580667023749</v>
      </c>
      <c r="L30" s="13">
        <v>2.7960224746433407E-2</v>
      </c>
      <c r="M30" s="58">
        <v>172.35089655868214</v>
      </c>
    </row>
    <row r="31" spans="1:13" s="1" customFormat="1" ht="13.5" thickBot="1" x14ac:dyDescent="0.25">
      <c r="A31" s="56" t="s">
        <v>15</v>
      </c>
      <c r="B31" s="158">
        <v>222.71</v>
      </c>
      <c r="C31" s="92">
        <v>221.3</v>
      </c>
      <c r="D31" s="92">
        <v>272.58</v>
      </c>
      <c r="E31" s="159">
        <v>240.56</v>
      </c>
      <c r="F31" s="70">
        <v>5.5912563284306179E-3</v>
      </c>
      <c r="G31" s="16">
        <v>204.67378486542708</v>
      </c>
      <c r="H31" s="17">
        <v>5.4673731936631942E-3</v>
      </c>
      <c r="I31" s="37">
        <v>250.3732236314039</v>
      </c>
      <c r="J31" s="13">
        <v>0</v>
      </c>
      <c r="K31" s="37">
        <v>252.94580667023749</v>
      </c>
      <c r="L31" s="13">
        <v>0</v>
      </c>
      <c r="M31" s="58">
        <v>172.35089655868214</v>
      </c>
    </row>
    <row r="32" spans="1:13" s="1" customFormat="1" ht="13.5" thickBot="1" x14ac:dyDescent="0.25">
      <c r="A32" s="55">
        <v>2004</v>
      </c>
      <c r="B32" s="135"/>
      <c r="C32" s="122"/>
      <c r="D32" s="122"/>
      <c r="E32" s="122"/>
      <c r="F32" s="136"/>
      <c r="G32" s="131"/>
      <c r="H32" s="74"/>
      <c r="I32" s="137"/>
      <c r="J32" s="138"/>
      <c r="K32" s="137"/>
      <c r="L32" s="138"/>
      <c r="M32" s="139"/>
    </row>
    <row r="33" spans="1:13" s="1" customFormat="1" x14ac:dyDescent="0.2">
      <c r="A33" s="56" t="s">
        <v>17</v>
      </c>
      <c r="B33" s="153">
        <v>221.96</v>
      </c>
      <c r="C33" s="154">
        <v>220.55</v>
      </c>
      <c r="D33" s="154">
        <v>265.64999999999998</v>
      </c>
      <c r="E33" s="155">
        <v>239.93</v>
      </c>
      <c r="F33" s="70">
        <v>3.5149150667170344E-2</v>
      </c>
      <c r="G33" s="20">
        <v>211.86397666704974</v>
      </c>
      <c r="H33" s="12">
        <v>3.1675793965437737E-2</v>
      </c>
      <c r="I33" s="37">
        <v>258.30399427761472</v>
      </c>
      <c r="J33" s="13">
        <v>5.2430825781658585E-2</v>
      </c>
      <c r="K33" s="37">
        <v>266.2079641919658</v>
      </c>
      <c r="L33" s="13">
        <v>5.3543755976496396E-2</v>
      </c>
      <c r="M33" s="58">
        <v>181.5792109063506</v>
      </c>
    </row>
    <row r="34" spans="1:13" s="1" customFormat="1" x14ac:dyDescent="0.2">
      <c r="A34" s="56" t="s">
        <v>18</v>
      </c>
      <c r="B34" s="156">
        <v>225.05</v>
      </c>
      <c r="C34" s="19">
        <v>223.71</v>
      </c>
      <c r="D34" s="19">
        <v>270.32</v>
      </c>
      <c r="E34" s="100">
        <v>242.06</v>
      </c>
      <c r="F34" s="70">
        <v>2.2453429980428232E-2</v>
      </c>
      <c r="G34" s="20">
        <v>216.62104963251841</v>
      </c>
      <c r="H34" s="12">
        <v>1.6124932170950013E-2</v>
      </c>
      <c r="I34" s="37">
        <v>262.46912866482671</v>
      </c>
      <c r="J34" s="13">
        <v>3.9610833167960102E-2</v>
      </c>
      <c r="K34" s="37">
        <v>276.75268344955606</v>
      </c>
      <c r="L34" s="13">
        <v>2.4395831993708445E-2</v>
      </c>
      <c r="M34" s="58">
        <v>186.0089868291721</v>
      </c>
    </row>
    <row r="35" spans="1:13" s="1" customFormat="1" x14ac:dyDescent="0.2">
      <c r="A35" s="56" t="s">
        <v>19</v>
      </c>
      <c r="B35" s="156">
        <v>226.03</v>
      </c>
      <c r="C35" s="19">
        <v>224.72</v>
      </c>
      <c r="D35" s="19">
        <v>268.01</v>
      </c>
      <c r="E35" s="100">
        <v>242.69</v>
      </c>
      <c r="F35" s="72">
        <v>5.341862184415882E-3</v>
      </c>
      <c r="G35" s="20">
        <v>217.77820942589884</v>
      </c>
      <c r="H35" s="12">
        <v>2.0102348568593609E-3</v>
      </c>
      <c r="I35" s="37">
        <v>262.99675325611827</v>
      </c>
      <c r="J35" s="13">
        <v>8.736707724284587E-3</v>
      </c>
      <c r="K35" s="37">
        <v>279.17059075676627</v>
      </c>
      <c r="L35" s="13">
        <v>0</v>
      </c>
      <c r="M35" s="58">
        <v>186.0089868291721</v>
      </c>
    </row>
    <row r="36" spans="1:13" s="1" customFormat="1" x14ac:dyDescent="0.2">
      <c r="A36" s="56" t="s">
        <v>20</v>
      </c>
      <c r="B36" s="156">
        <v>227.84</v>
      </c>
      <c r="C36" s="19">
        <v>226.85</v>
      </c>
      <c r="D36" s="19">
        <v>272.20999999999998</v>
      </c>
      <c r="E36" s="100">
        <v>240.5</v>
      </c>
      <c r="F36" s="70">
        <v>1.5856289020881681E-2</v>
      </c>
      <c r="G36" s="20">
        <v>221.231363657006</v>
      </c>
      <c r="H36" s="12">
        <v>-1.1740343672731468E-3</v>
      </c>
      <c r="I36" s="37">
        <v>262.68798602931435</v>
      </c>
      <c r="J36" s="13">
        <v>0</v>
      </c>
      <c r="K36" s="37">
        <v>279.17059075676627</v>
      </c>
      <c r="L36" s="13">
        <v>0</v>
      </c>
      <c r="M36" s="58">
        <v>186.0089868291721</v>
      </c>
    </row>
    <row r="37" spans="1:13" s="1" customFormat="1" x14ac:dyDescent="0.2">
      <c r="A37" s="56" t="s">
        <v>21</v>
      </c>
      <c r="B37" s="156">
        <v>230.77</v>
      </c>
      <c r="C37" s="19">
        <v>229.58</v>
      </c>
      <c r="D37" s="19">
        <v>273.77</v>
      </c>
      <c r="E37" s="100">
        <v>245.81</v>
      </c>
      <c r="F37" s="72">
        <v>1.2699304374689083E-2</v>
      </c>
      <c r="G37" s="20">
        <v>224.04084808131384</v>
      </c>
      <c r="H37" s="12">
        <v>8.6573865910077874E-3</v>
      </c>
      <c r="I37" s="37">
        <v>264.96217747718339</v>
      </c>
      <c r="J37" s="13">
        <v>1.4553536554954061E-2</v>
      </c>
      <c r="K37" s="37">
        <v>283.23351015441301</v>
      </c>
      <c r="L37" s="13">
        <v>0</v>
      </c>
      <c r="M37" s="58">
        <v>186.0089868291721</v>
      </c>
    </row>
    <row r="38" spans="1:13" s="1" customFormat="1" x14ac:dyDescent="0.2">
      <c r="A38" s="56" t="s">
        <v>22</v>
      </c>
      <c r="B38" s="156">
        <v>231.29</v>
      </c>
      <c r="C38" s="19">
        <v>229.79</v>
      </c>
      <c r="D38" s="19">
        <v>268.27999999999997</v>
      </c>
      <c r="E38" s="100">
        <v>250.36</v>
      </c>
      <c r="F38" s="70">
        <v>3.9004342607935954E-3</v>
      </c>
      <c r="G38" s="20">
        <v>224.91470468098746</v>
      </c>
      <c r="H38" s="12">
        <v>4.3649800201748246E-3</v>
      </c>
      <c r="I38" s="37">
        <v>266.11873208797329</v>
      </c>
      <c r="J38" s="13">
        <v>1.3326059603016471E-2</v>
      </c>
      <c r="K38" s="37">
        <v>287.00789679230229</v>
      </c>
      <c r="L38" s="13">
        <v>0</v>
      </c>
      <c r="M38" s="58">
        <v>186.0089868291721</v>
      </c>
    </row>
    <row r="39" spans="1:13" s="1" customFormat="1" x14ac:dyDescent="0.2">
      <c r="A39" s="56" t="s">
        <v>23</v>
      </c>
      <c r="B39" s="156">
        <v>233.41</v>
      </c>
      <c r="C39" s="19">
        <v>232.09</v>
      </c>
      <c r="D39" s="19">
        <v>274.79000000000002</v>
      </c>
      <c r="E39" s="100">
        <v>250.19</v>
      </c>
      <c r="F39" s="72">
        <v>6.7057151304543323E-3</v>
      </c>
      <c r="G39" s="20">
        <v>226.42291861922843</v>
      </c>
      <c r="H39" s="12">
        <v>1.3996141263665995E-2</v>
      </c>
      <c r="I39" s="37">
        <v>269.84336745518425</v>
      </c>
      <c r="J39" s="13">
        <v>3.7743202154352007E-2</v>
      </c>
      <c r="K39" s="37">
        <v>297.84049386082955</v>
      </c>
      <c r="L39" s="13">
        <v>0</v>
      </c>
      <c r="M39" s="58">
        <v>186.0089868291721</v>
      </c>
    </row>
    <row r="40" spans="1:13" s="1" customFormat="1" x14ac:dyDescent="0.2">
      <c r="A40" s="56" t="s">
        <v>24</v>
      </c>
      <c r="B40" s="156">
        <v>239.03</v>
      </c>
      <c r="C40" s="19">
        <v>237.74</v>
      </c>
      <c r="D40" s="19">
        <v>294.79000000000002</v>
      </c>
      <c r="E40" s="100">
        <v>255.45</v>
      </c>
      <c r="F40" s="72">
        <v>2.2307036739604683E-3</v>
      </c>
      <c r="G40" s="20">
        <v>226.92800105566118</v>
      </c>
      <c r="H40" s="12">
        <v>3.8141537405689263E-4</v>
      </c>
      <c r="I40" s="37">
        <v>269.94628986411897</v>
      </c>
      <c r="J40" s="13">
        <v>0</v>
      </c>
      <c r="K40" s="37">
        <v>297.84049386082955</v>
      </c>
      <c r="L40" s="13">
        <v>0</v>
      </c>
      <c r="M40" s="58">
        <v>186.0089868291721</v>
      </c>
    </row>
    <row r="41" spans="1:13" s="1" customFormat="1" x14ac:dyDescent="0.2">
      <c r="A41" s="56" t="s">
        <v>28</v>
      </c>
      <c r="B41" s="156">
        <v>239.62</v>
      </c>
      <c r="C41" s="19">
        <v>238.49</v>
      </c>
      <c r="D41" s="19">
        <v>290.73</v>
      </c>
      <c r="E41" s="100">
        <v>253.97</v>
      </c>
      <c r="F41" s="72">
        <v>1.1268015587768882E-3</v>
      </c>
      <c r="G41" s="20">
        <v>227.18370388098083</v>
      </c>
      <c r="H41" s="12">
        <v>0</v>
      </c>
      <c r="I41" s="37">
        <v>269.94628986411897</v>
      </c>
      <c r="J41" s="13">
        <v>0</v>
      </c>
      <c r="K41" s="37">
        <v>297.84049386082955</v>
      </c>
      <c r="L41" s="13">
        <v>0</v>
      </c>
      <c r="M41" s="58">
        <v>186.0089868291721</v>
      </c>
    </row>
    <row r="42" spans="1:13" s="1" customFormat="1" x14ac:dyDescent="0.2">
      <c r="A42" s="56" t="s">
        <v>26</v>
      </c>
      <c r="B42" s="156">
        <v>241.02</v>
      </c>
      <c r="C42" s="19">
        <v>240.04</v>
      </c>
      <c r="D42" s="19">
        <v>292.29000000000002</v>
      </c>
      <c r="E42" s="100">
        <v>253.49</v>
      </c>
      <c r="F42" s="70">
        <v>7.8475767896565313E-3</v>
      </c>
      <c r="G42" s="16">
        <v>228.96654544254545</v>
      </c>
      <c r="H42" s="12">
        <v>0</v>
      </c>
      <c r="I42" s="37">
        <v>269.94628986411897</v>
      </c>
      <c r="J42" s="13">
        <v>0</v>
      </c>
      <c r="K42" s="37">
        <v>297.84049386082955</v>
      </c>
      <c r="L42" s="13">
        <v>0</v>
      </c>
      <c r="M42" s="58">
        <v>186.0089868291721</v>
      </c>
    </row>
    <row r="43" spans="1:13" s="1" customFormat="1" x14ac:dyDescent="0.2">
      <c r="A43" s="56" t="s">
        <v>27</v>
      </c>
      <c r="B43" s="156">
        <v>238.15</v>
      </c>
      <c r="C43" s="19">
        <v>236.85</v>
      </c>
      <c r="D43" s="19">
        <v>274.60000000000002</v>
      </c>
      <c r="E43" s="100">
        <v>254.62</v>
      </c>
      <c r="F43" s="70">
        <v>-4.1284289534647314E-4</v>
      </c>
      <c r="G43" s="16">
        <v>228.87201823098746</v>
      </c>
      <c r="H43" s="12">
        <v>0</v>
      </c>
      <c r="I43" s="37">
        <v>269.94628986411897</v>
      </c>
      <c r="J43" s="13">
        <v>0</v>
      </c>
      <c r="K43" s="37">
        <v>297.84049386082955</v>
      </c>
      <c r="L43" s="13">
        <v>0</v>
      </c>
      <c r="M43" s="58">
        <v>186.0089868291721</v>
      </c>
    </row>
    <row r="44" spans="1:13" s="1" customFormat="1" ht="13.5" thickBot="1" x14ac:dyDescent="0.25">
      <c r="A44" s="56" t="s">
        <v>15</v>
      </c>
      <c r="B44" s="160">
        <v>240.23</v>
      </c>
      <c r="C44" s="161">
        <v>238.86</v>
      </c>
      <c r="D44" s="161">
        <v>276.33</v>
      </c>
      <c r="E44" s="162">
        <v>257.74</v>
      </c>
      <c r="F44" s="70">
        <v>1.7556863349174359E-2</v>
      </c>
      <c r="G44" s="20">
        <v>232.98647979241272</v>
      </c>
      <c r="H44" s="12">
        <v>3.2001579568455396E-2</v>
      </c>
      <c r="I44" s="37">
        <v>278.58499753841488</v>
      </c>
      <c r="J44" s="13">
        <v>3.4013080900132664E-2</v>
      </c>
      <c r="K44" s="37">
        <v>307.97096667385341</v>
      </c>
      <c r="L44" s="21">
        <v>0</v>
      </c>
      <c r="M44" s="58">
        <v>186.0089868291721</v>
      </c>
    </row>
    <row r="45" spans="1:13" s="1" customFormat="1" ht="13.5" thickBot="1" x14ac:dyDescent="0.25">
      <c r="A45" s="59">
        <v>2005</v>
      </c>
      <c r="B45" s="129"/>
      <c r="C45" s="130"/>
      <c r="D45" s="130"/>
      <c r="E45" s="130"/>
      <c r="F45" s="73"/>
      <c r="G45" s="131"/>
      <c r="H45" s="132"/>
      <c r="I45" s="133"/>
      <c r="J45" s="132"/>
      <c r="K45" s="133"/>
      <c r="L45" s="132"/>
      <c r="M45" s="134"/>
    </row>
    <row r="46" spans="1:13" s="1" customFormat="1" x14ac:dyDescent="0.2">
      <c r="A46" s="56" t="s">
        <v>17</v>
      </c>
      <c r="B46" s="153">
        <v>237.93</v>
      </c>
      <c r="C46" s="154">
        <v>236.47</v>
      </c>
      <c r="D46" s="154">
        <v>257.98</v>
      </c>
      <c r="E46" s="155">
        <v>256.58999999999997</v>
      </c>
      <c r="F46" s="70">
        <v>3.9835071179190357E-2</v>
      </c>
      <c r="G46" s="16">
        <v>242.2675127987325</v>
      </c>
      <c r="H46" s="12">
        <v>1.9363039836041374E-2</v>
      </c>
      <c r="I46" s="37">
        <v>283.97924994347471</v>
      </c>
      <c r="J46" s="13">
        <v>0</v>
      </c>
      <c r="K46" s="37">
        <v>307.97096667385341</v>
      </c>
      <c r="L46" s="13">
        <v>6.253232818981487E-2</v>
      </c>
      <c r="M46" s="58">
        <v>197.64056183982885</v>
      </c>
    </row>
    <row r="47" spans="1:13" s="1" customFormat="1" x14ac:dyDescent="0.2">
      <c r="A47" s="56" t="s">
        <v>18</v>
      </c>
      <c r="B47" s="156">
        <v>240.46</v>
      </c>
      <c r="C47" s="19">
        <v>239.38</v>
      </c>
      <c r="D47" s="19">
        <v>268.32</v>
      </c>
      <c r="E47" s="100">
        <v>254.24</v>
      </c>
      <c r="F47" s="70">
        <v>5.9999999999999995E-4</v>
      </c>
      <c r="G47" s="16">
        <v>242.41</v>
      </c>
      <c r="H47" s="12">
        <v>6.4859599645994415E-4</v>
      </c>
      <c r="I47" s="37">
        <v>284.16343774806575</v>
      </c>
      <c r="J47" s="13">
        <v>0</v>
      </c>
      <c r="K47" s="37">
        <v>307.97096667385341</v>
      </c>
      <c r="L47" s="13">
        <v>0</v>
      </c>
      <c r="M47" s="58">
        <v>197.64056183982885</v>
      </c>
    </row>
    <row r="48" spans="1:13" s="1" customFormat="1" x14ac:dyDescent="0.2">
      <c r="A48" s="56" t="s">
        <v>19</v>
      </c>
      <c r="B48" s="157">
        <v>245.2</v>
      </c>
      <c r="C48" s="6">
        <v>244.3</v>
      </c>
      <c r="D48" s="6">
        <v>283.16000000000003</v>
      </c>
      <c r="E48" s="150">
        <v>256.64999999999998</v>
      </c>
      <c r="F48" s="70">
        <v>5.4796509074548812E-3</v>
      </c>
      <c r="G48" s="16">
        <v>243.73832217647612</v>
      </c>
      <c r="H48" s="12">
        <v>5.3478644279032483E-3</v>
      </c>
      <c r="I48" s="37">
        <v>285.68310528850935</v>
      </c>
      <c r="J48" s="13">
        <v>1.0159547796341872E-2</v>
      </c>
      <c r="K48" s="37">
        <v>311.09981242966205</v>
      </c>
      <c r="L48" s="13">
        <v>0</v>
      </c>
      <c r="M48" s="58">
        <v>197.64056183982885</v>
      </c>
    </row>
    <row r="49" spans="1:13" s="1" customFormat="1" x14ac:dyDescent="0.2">
      <c r="A49" s="56" t="s">
        <v>20</v>
      </c>
      <c r="B49" s="157">
        <v>248.78</v>
      </c>
      <c r="C49" s="6">
        <v>248.28</v>
      </c>
      <c r="D49" s="6">
        <v>299.51</v>
      </c>
      <c r="E49" s="150">
        <v>255.2</v>
      </c>
      <c r="F49" s="70">
        <v>4.0523304802640672E-2</v>
      </c>
      <c r="G49" s="16">
        <v>253.61540449811773</v>
      </c>
      <c r="H49" s="12">
        <v>3.1286113330677878E-2</v>
      </c>
      <c r="I49" s="37">
        <v>294.62101929722564</v>
      </c>
      <c r="J49" s="13">
        <v>-9.8851426790221852E-3</v>
      </c>
      <c r="K49" s="37">
        <v>308.02454639637779</v>
      </c>
      <c r="L49" s="13">
        <v>5.2626200694870229E-2</v>
      </c>
      <c r="M49" s="58">
        <v>208.04163371265858</v>
      </c>
    </row>
    <row r="50" spans="1:13" s="1" customFormat="1" x14ac:dyDescent="0.2">
      <c r="A50" s="56" t="s">
        <v>21</v>
      </c>
      <c r="B50" s="157">
        <v>248.6</v>
      </c>
      <c r="C50" s="6">
        <v>248.13</v>
      </c>
      <c r="D50" s="6">
        <v>293.98</v>
      </c>
      <c r="E50" s="150">
        <v>254.59</v>
      </c>
      <c r="F50" s="70">
        <v>6.803748911167497E-4</v>
      </c>
      <c r="G50" s="16">
        <v>253.78795805133868</v>
      </c>
      <c r="H50" s="12">
        <v>0</v>
      </c>
      <c r="I50" s="37">
        <v>294.62101929722564</v>
      </c>
      <c r="J50" s="13">
        <v>0</v>
      </c>
      <c r="K50" s="37">
        <v>308.02454639637779</v>
      </c>
      <c r="L50" s="13">
        <v>0</v>
      </c>
      <c r="M50" s="58">
        <v>208.04163371265858</v>
      </c>
    </row>
    <row r="51" spans="1:13" s="1" customFormat="1" x14ac:dyDescent="0.2">
      <c r="A51" s="56" t="s">
        <v>22</v>
      </c>
      <c r="B51" s="157">
        <v>249.19</v>
      </c>
      <c r="C51" s="6">
        <v>249.07</v>
      </c>
      <c r="D51" s="6">
        <v>296.3</v>
      </c>
      <c r="E51" s="150">
        <v>250.72</v>
      </c>
      <c r="F51" s="70">
        <v>2.571298394125671E-2</v>
      </c>
      <c r="G51" s="16">
        <v>260.31360374119708</v>
      </c>
      <c r="H51" s="12">
        <v>2.7908892948273367E-2</v>
      </c>
      <c r="I51" s="37">
        <v>302.84356578510312</v>
      </c>
      <c r="J51" s="13">
        <v>0</v>
      </c>
      <c r="K51" s="37">
        <v>308.02454639637779</v>
      </c>
      <c r="L51" s="13">
        <v>0</v>
      </c>
      <c r="M51" s="58">
        <v>208.04163371265858</v>
      </c>
    </row>
    <row r="52" spans="1:13" s="1" customFormat="1" x14ac:dyDescent="0.2">
      <c r="A52" s="56" t="s">
        <v>23</v>
      </c>
      <c r="B52" s="157">
        <v>252.31</v>
      </c>
      <c r="C52" s="15">
        <v>252.46</v>
      </c>
      <c r="D52" s="15">
        <v>308.13</v>
      </c>
      <c r="E52" s="150">
        <v>250.4</v>
      </c>
      <c r="F52" s="70">
        <v>1.2858632184423078E-3</v>
      </c>
      <c r="G52" s="16">
        <v>260.64833142950806</v>
      </c>
      <c r="H52" s="12">
        <v>1.0003771506819081E-3</v>
      </c>
      <c r="I52" s="37">
        <v>303.14652356854555</v>
      </c>
      <c r="J52" s="13">
        <v>0</v>
      </c>
      <c r="K52" s="37">
        <v>308.02454639637779</v>
      </c>
      <c r="L52" s="13">
        <v>0</v>
      </c>
      <c r="M52" s="58">
        <v>208.04163371265858</v>
      </c>
    </row>
    <row r="53" spans="1:13" s="1" customFormat="1" x14ac:dyDescent="0.2">
      <c r="A53" s="56" t="s">
        <v>24</v>
      </c>
      <c r="B53" s="157">
        <v>255.46</v>
      </c>
      <c r="C53" s="15">
        <v>255.85</v>
      </c>
      <c r="D53" s="15">
        <v>318.22000000000003</v>
      </c>
      <c r="E53" s="150">
        <v>250.42</v>
      </c>
      <c r="F53" s="70">
        <v>1.8830433728506007E-3</v>
      </c>
      <c r="G53" s="16">
        <v>261.13914354265091</v>
      </c>
      <c r="H53" s="12">
        <v>0</v>
      </c>
      <c r="I53" s="37">
        <v>303.14652356854555</v>
      </c>
      <c r="J53" s="13">
        <v>0</v>
      </c>
      <c r="K53" s="37">
        <v>308.02454639637779</v>
      </c>
      <c r="L53" s="13">
        <v>0</v>
      </c>
      <c r="M53" s="58">
        <v>208.04163371265858</v>
      </c>
    </row>
    <row r="54" spans="1:13" s="1" customFormat="1" x14ac:dyDescent="0.2">
      <c r="A54" s="56" t="s">
        <v>28</v>
      </c>
      <c r="B54" s="157">
        <v>260.29000000000002</v>
      </c>
      <c r="C54" s="15">
        <v>261.11</v>
      </c>
      <c r="D54" s="15">
        <v>338.03</v>
      </c>
      <c r="E54" s="150">
        <v>249.83</v>
      </c>
      <c r="F54" s="70">
        <v>4.9937935778360883E-4</v>
      </c>
      <c r="G54" s="16">
        <v>261.26955104044544</v>
      </c>
      <c r="H54" s="12">
        <v>0</v>
      </c>
      <c r="I54" s="37">
        <v>303.14652356854555</v>
      </c>
      <c r="J54" s="13">
        <v>0</v>
      </c>
      <c r="K54" s="37">
        <v>308.02454639637779</v>
      </c>
      <c r="L54" s="13">
        <v>0</v>
      </c>
      <c r="M54" s="58">
        <v>208.04163371265858</v>
      </c>
    </row>
    <row r="55" spans="1:13" s="1" customFormat="1" x14ac:dyDescent="0.2">
      <c r="A55" s="56" t="s">
        <v>26</v>
      </c>
      <c r="B55" s="157">
        <v>263.22000000000003</v>
      </c>
      <c r="C55" s="15">
        <v>263.92</v>
      </c>
      <c r="D55" s="15">
        <v>341.51</v>
      </c>
      <c r="E55" s="150">
        <v>254.4</v>
      </c>
      <c r="F55" s="70">
        <v>3.6780482869083662E-2</v>
      </c>
      <c r="G55" s="35">
        <v>270.74396733816855</v>
      </c>
      <c r="H55" s="12">
        <v>3.7588450510009919E-2</v>
      </c>
      <c r="I55" s="37">
        <v>314.54133166698335</v>
      </c>
      <c r="J55" s="22">
        <v>0</v>
      </c>
      <c r="K55" s="37">
        <v>308.02454639637779</v>
      </c>
      <c r="L55" s="23">
        <v>8.3995011797526928E-2</v>
      </c>
      <c r="M55" s="58">
        <v>225.51609319073012</v>
      </c>
    </row>
    <row r="56" spans="1:13" s="1" customFormat="1" x14ac:dyDescent="0.2">
      <c r="A56" s="56" t="s">
        <v>27</v>
      </c>
      <c r="B56" s="157">
        <v>263.43</v>
      </c>
      <c r="C56" s="15">
        <v>263.88</v>
      </c>
      <c r="D56" s="15">
        <v>329.93</v>
      </c>
      <c r="E56" s="150">
        <v>257.73</v>
      </c>
      <c r="F56" s="70">
        <v>7.6838015877705335E-2</v>
      </c>
      <c r="G56" s="24">
        <v>291.54739659929169</v>
      </c>
      <c r="H56" s="12">
        <v>3.1714569177581975E-2</v>
      </c>
      <c r="I56" s="37">
        <v>324.51687448934467</v>
      </c>
      <c r="J56" s="22">
        <v>0</v>
      </c>
      <c r="K56" s="37">
        <v>308.02454639637779</v>
      </c>
      <c r="L56" s="23">
        <v>0.14366776585206742</v>
      </c>
      <c r="M56" s="58">
        <v>257.9154864631289</v>
      </c>
    </row>
    <row r="57" spans="1:13" s="1" customFormat="1" ht="13.5" thickBot="1" x14ac:dyDescent="0.25">
      <c r="A57" s="56" t="s">
        <v>15</v>
      </c>
      <c r="B57" s="158">
        <v>265.79000000000002</v>
      </c>
      <c r="C57" s="92">
        <v>266.29000000000002</v>
      </c>
      <c r="D57" s="92">
        <v>335.41</v>
      </c>
      <c r="E57" s="159">
        <v>259.43</v>
      </c>
      <c r="F57" s="70">
        <v>3.2000000000000002E-3</v>
      </c>
      <c r="G57" s="24">
        <v>292.48034826840944</v>
      </c>
      <c r="H57" s="12">
        <v>0</v>
      </c>
      <c r="I57" s="38">
        <v>324.51687448934467</v>
      </c>
      <c r="J57" s="25">
        <v>0</v>
      </c>
      <c r="K57" s="37">
        <v>308.02454639637779</v>
      </c>
      <c r="L57" s="23">
        <v>0</v>
      </c>
      <c r="M57" s="58">
        <v>257.9154864631289</v>
      </c>
    </row>
    <row r="58" spans="1:13" s="1" customFormat="1" ht="13.5" thickBot="1" x14ac:dyDescent="0.25">
      <c r="A58" s="59">
        <v>2006</v>
      </c>
      <c r="B58" s="122"/>
      <c r="C58" s="122"/>
      <c r="D58" s="74"/>
      <c r="E58" s="122"/>
      <c r="F58" s="73"/>
      <c r="G58" s="123"/>
      <c r="H58" s="124"/>
      <c r="I58" s="125"/>
      <c r="J58" s="126"/>
      <c r="K58" s="127"/>
      <c r="L58" s="126"/>
      <c r="M58" s="128"/>
    </row>
    <row r="59" spans="1:13" s="1" customFormat="1" x14ac:dyDescent="0.2">
      <c r="A59" s="56" t="s">
        <v>17</v>
      </c>
      <c r="B59" s="148">
        <v>269.39999999999998</v>
      </c>
      <c r="C59" s="94">
        <v>270.02999999999997</v>
      </c>
      <c r="D59" s="94">
        <v>351.07</v>
      </c>
      <c r="E59" s="96">
        <v>261.35000000000002</v>
      </c>
      <c r="F59" s="70">
        <v>3.6164937162320169E-4</v>
      </c>
      <c r="G59" s="36">
        <v>292.81680649199365</v>
      </c>
      <c r="H59" s="22">
        <v>8.1254835882060839E-4</v>
      </c>
      <c r="I59" s="38">
        <v>324.78056014312057</v>
      </c>
      <c r="J59" s="22">
        <v>0</v>
      </c>
      <c r="K59" s="38">
        <v>308.02454639637779</v>
      </c>
      <c r="L59" s="22">
        <v>0</v>
      </c>
      <c r="M59" s="58">
        <v>257.9154864631289</v>
      </c>
    </row>
    <row r="60" spans="1:13" s="1" customFormat="1" x14ac:dyDescent="0.2">
      <c r="A60" s="56" t="s">
        <v>18</v>
      </c>
      <c r="B60" s="149">
        <v>273.66000000000003</v>
      </c>
      <c r="C60" s="6">
        <v>274.32</v>
      </c>
      <c r="D60" s="15">
        <v>364.57</v>
      </c>
      <c r="E60" s="150">
        <v>265.27</v>
      </c>
      <c r="F60" s="70">
        <v>1.3268332053840213E-3</v>
      </c>
      <c r="G60" s="27">
        <v>293.20532555394169</v>
      </c>
      <c r="H60" s="26">
        <v>6.2245356381662731E-5</v>
      </c>
      <c r="I60" s="38">
        <v>324.80077622483253</v>
      </c>
      <c r="J60" s="22">
        <v>0</v>
      </c>
      <c r="K60" s="37">
        <v>308.02454639637779</v>
      </c>
      <c r="L60" s="26">
        <v>0</v>
      </c>
      <c r="M60" s="58">
        <v>257.9154864631289</v>
      </c>
    </row>
    <row r="61" spans="1:13" s="1" customFormat="1" x14ac:dyDescent="0.2">
      <c r="A61" s="56" t="s">
        <v>19</v>
      </c>
      <c r="B61" s="149">
        <v>271.95999999999998</v>
      </c>
      <c r="C61" s="6">
        <v>272.45999999999998</v>
      </c>
      <c r="D61" s="15">
        <v>349.52</v>
      </c>
      <c r="E61" s="150">
        <v>265.62</v>
      </c>
      <c r="F61" s="70">
        <v>3.8983427990962004E-4</v>
      </c>
      <c r="G61" s="27">
        <v>293.31962704089466</v>
      </c>
      <c r="H61" s="26">
        <v>0</v>
      </c>
      <c r="I61" s="37">
        <v>324.80077622483253</v>
      </c>
      <c r="J61" s="26">
        <v>0</v>
      </c>
      <c r="K61" s="37">
        <v>308.02454639637779</v>
      </c>
      <c r="L61" s="26">
        <v>0</v>
      </c>
      <c r="M61" s="58">
        <v>257.9154864631289</v>
      </c>
    </row>
    <row r="62" spans="1:13" s="1" customFormat="1" x14ac:dyDescent="0.2">
      <c r="A62" s="56" t="s">
        <v>29</v>
      </c>
      <c r="B62" s="149">
        <v>275.89999999999998</v>
      </c>
      <c r="C62" s="6">
        <v>276.54000000000002</v>
      </c>
      <c r="D62" s="15">
        <v>362.43</v>
      </c>
      <c r="E62" s="150">
        <v>267.82</v>
      </c>
      <c r="F62" s="70">
        <v>4.9218008068442169E-2</v>
      </c>
      <c r="G62" s="27">
        <v>307.75623481122585</v>
      </c>
      <c r="H62" s="26">
        <v>4.145922448034689E-2</v>
      </c>
      <c r="I62" s="37">
        <v>338.2667645177288</v>
      </c>
      <c r="J62" s="26">
        <v>0</v>
      </c>
      <c r="K62" s="37">
        <v>308.02454639637779</v>
      </c>
      <c r="L62" s="26">
        <v>0.1062</v>
      </c>
      <c r="M62" s="58">
        <v>285.30611112551321</v>
      </c>
    </row>
    <row r="63" spans="1:13" s="1" customFormat="1" x14ac:dyDescent="0.2">
      <c r="A63" s="56" t="s">
        <v>21</v>
      </c>
      <c r="B63" s="149">
        <v>277</v>
      </c>
      <c r="C63" s="6">
        <v>277.37</v>
      </c>
      <c r="D63" s="15">
        <v>356.83</v>
      </c>
      <c r="E63" s="150">
        <v>272.33999999999997</v>
      </c>
      <c r="F63" s="70">
        <v>6.1130682207637989E-3</v>
      </c>
      <c r="G63" s="27">
        <v>309.63756966999227</v>
      </c>
      <c r="H63" s="26">
        <v>1.0555886914142665E-2</v>
      </c>
      <c r="I63" s="37">
        <v>341.83747023079087</v>
      </c>
      <c r="J63" s="26">
        <v>0</v>
      </c>
      <c r="K63" s="37">
        <v>308.02454639637779</v>
      </c>
      <c r="L63" s="26">
        <v>0</v>
      </c>
      <c r="M63" s="58">
        <v>285.30611112551321</v>
      </c>
    </row>
    <row r="64" spans="1:13" s="1" customFormat="1" x14ac:dyDescent="0.2">
      <c r="A64" s="56" t="s">
        <v>22</v>
      </c>
      <c r="B64" s="149">
        <v>279.23</v>
      </c>
      <c r="C64" s="6">
        <v>279.26</v>
      </c>
      <c r="D64" s="15">
        <v>355.6</v>
      </c>
      <c r="E64" s="150">
        <v>278.85000000000002</v>
      </c>
      <c r="F64" s="70">
        <v>1.387645053148938E-3</v>
      </c>
      <c r="G64" s="27">
        <v>310.06723671181391</v>
      </c>
      <c r="H64" s="26">
        <v>1.6320018646438506E-3</v>
      </c>
      <c r="I64" s="37">
        <v>342.39534961961266</v>
      </c>
      <c r="J64" s="26">
        <v>0</v>
      </c>
      <c r="K64" s="37">
        <v>308.02454639637779</v>
      </c>
      <c r="L64" s="26">
        <v>0</v>
      </c>
      <c r="M64" s="58">
        <v>285.30611112551321</v>
      </c>
    </row>
    <row r="65" spans="1:13" s="1" customFormat="1" x14ac:dyDescent="0.2">
      <c r="A65" s="56" t="s">
        <v>23</v>
      </c>
      <c r="B65" s="149">
        <v>281.22000000000003</v>
      </c>
      <c r="C65" s="6">
        <v>281.36</v>
      </c>
      <c r="D65" s="15">
        <v>359.93</v>
      </c>
      <c r="E65" s="150">
        <v>279.5</v>
      </c>
      <c r="F65" s="70">
        <v>3.1934081298802541E-2</v>
      </c>
      <c r="G65" s="27">
        <v>319.96894905706398</v>
      </c>
      <c r="H65" s="26">
        <v>2.2084698033285832E-2</v>
      </c>
      <c r="I65" s="37">
        <v>349.95704752396313</v>
      </c>
      <c r="J65" s="26">
        <v>1.3386387555960926E-2</v>
      </c>
      <c r="K65" s="37">
        <v>312.1478823511888</v>
      </c>
      <c r="L65" s="26">
        <v>0</v>
      </c>
      <c r="M65" s="58">
        <v>285.30611112551321</v>
      </c>
    </row>
    <row r="66" spans="1:13" s="1" customFormat="1" x14ac:dyDescent="0.2">
      <c r="A66" s="56" t="s">
        <v>24</v>
      </c>
      <c r="B66" s="149">
        <v>283.02999999999997</v>
      </c>
      <c r="C66" s="6">
        <v>283.31</v>
      </c>
      <c r="D66" s="15">
        <v>360.45</v>
      </c>
      <c r="E66" s="150">
        <v>279.35000000000002</v>
      </c>
      <c r="F66" s="70">
        <v>8.1267152656569787E-3</v>
      </c>
      <c r="G66" s="27">
        <v>322.56924559990227</v>
      </c>
      <c r="H66" s="26">
        <v>8.0244449166255727E-4</v>
      </c>
      <c r="I66" s="37">
        <v>350.23786862906724</v>
      </c>
      <c r="J66" s="26">
        <v>0</v>
      </c>
      <c r="K66" s="37">
        <v>312.1478823511888</v>
      </c>
      <c r="L66" s="26">
        <v>0</v>
      </c>
      <c r="M66" s="58">
        <v>285.30611112551298</v>
      </c>
    </row>
    <row r="67" spans="1:13" s="1" customFormat="1" x14ac:dyDescent="0.2">
      <c r="A67" s="56" t="s">
        <v>28</v>
      </c>
      <c r="B67" s="149">
        <v>282.29000000000002</v>
      </c>
      <c r="C67" s="6">
        <v>282.38</v>
      </c>
      <c r="D67" s="15">
        <v>352.07</v>
      </c>
      <c r="E67" s="150">
        <v>281.23</v>
      </c>
      <c r="F67" s="70">
        <v>9.4638707716617788E-4</v>
      </c>
      <c r="G67" s="27">
        <v>322.87452096542927</v>
      </c>
      <c r="H67" s="26">
        <v>0</v>
      </c>
      <c r="I67" s="37">
        <v>350.23786862906724</v>
      </c>
      <c r="J67" s="26">
        <v>0</v>
      </c>
      <c r="K67" s="37">
        <v>312.1478823511888</v>
      </c>
      <c r="L67" s="26">
        <v>0</v>
      </c>
      <c r="M67" s="58">
        <v>285.30611112551321</v>
      </c>
    </row>
    <row r="68" spans="1:13" s="1" customFormat="1" x14ac:dyDescent="0.2">
      <c r="A68" s="56" t="s">
        <v>26</v>
      </c>
      <c r="B68" s="149">
        <v>283.45999999999998</v>
      </c>
      <c r="C68" s="6">
        <v>283.56</v>
      </c>
      <c r="D68" s="15">
        <v>353.09</v>
      </c>
      <c r="E68" s="150">
        <v>282.19</v>
      </c>
      <c r="F68" s="70">
        <v>7.897344394804379E-3</v>
      </c>
      <c r="G68" s="27">
        <v>325.4243722538007</v>
      </c>
      <c r="H68" s="26">
        <v>1.0663478227842299E-2</v>
      </c>
      <c r="I68" s="37">
        <v>353.97262251575921</v>
      </c>
      <c r="J68" s="26">
        <v>1.9197393759531708E-2</v>
      </c>
      <c r="K68" s="37">
        <v>318.14030815988855</v>
      </c>
      <c r="L68" s="26">
        <v>0</v>
      </c>
      <c r="M68" s="58">
        <v>285.30611112551321</v>
      </c>
    </row>
    <row r="69" spans="1:13" s="1" customFormat="1" x14ac:dyDescent="0.2">
      <c r="A69" s="56" t="s">
        <v>27</v>
      </c>
      <c r="B69" s="149">
        <v>283.73</v>
      </c>
      <c r="C69" s="6">
        <v>284.02999999999997</v>
      </c>
      <c r="D69" s="15">
        <v>353.83</v>
      </c>
      <c r="E69" s="150">
        <v>279.89999999999998</v>
      </c>
      <c r="F69" s="70">
        <v>1.497246440829805E-3</v>
      </c>
      <c r="G69" s="27">
        <v>325.91161273691699</v>
      </c>
      <c r="H69" s="26">
        <v>0</v>
      </c>
      <c r="I69" s="37">
        <v>353.97262251575921</v>
      </c>
      <c r="J69" s="26">
        <v>0</v>
      </c>
      <c r="K69" s="37">
        <v>318.14030815988855</v>
      </c>
      <c r="L69" s="26">
        <v>1.8637609501270799E-2</v>
      </c>
      <c r="M69" s="58">
        <v>290.62353501299668</v>
      </c>
    </row>
    <row r="70" spans="1:13" s="1" customFormat="1" ht="13.5" thickBot="1" x14ac:dyDescent="0.25">
      <c r="A70" s="114" t="s">
        <v>15</v>
      </c>
      <c r="B70" s="151">
        <v>284.85000000000002</v>
      </c>
      <c r="C70" s="92">
        <v>285.18</v>
      </c>
      <c r="D70" s="92">
        <v>355.73</v>
      </c>
      <c r="E70" s="152">
        <v>280.69</v>
      </c>
      <c r="F70" s="116">
        <v>2.6630481272441188E-3</v>
      </c>
      <c r="G70" s="117">
        <v>326.77953104686316</v>
      </c>
      <c r="H70" s="118">
        <v>5.3763440860217226E-3</v>
      </c>
      <c r="I70" s="102">
        <v>355.87570113143539</v>
      </c>
      <c r="J70" s="118">
        <v>0</v>
      </c>
      <c r="K70" s="102">
        <v>318.14030815988855</v>
      </c>
      <c r="L70" s="118">
        <v>0</v>
      </c>
      <c r="M70" s="108">
        <v>290.62353501299668</v>
      </c>
    </row>
    <row r="71" spans="1:13" ht="13.5" thickBot="1" x14ac:dyDescent="0.25">
      <c r="A71" s="65">
        <v>2007</v>
      </c>
      <c r="B71" s="80"/>
      <c r="C71" s="81"/>
      <c r="D71" s="81"/>
      <c r="E71" s="82"/>
      <c r="F71" s="83"/>
      <c r="G71" s="84"/>
      <c r="H71" s="85"/>
      <c r="I71" s="84"/>
      <c r="J71" s="86"/>
      <c r="K71" s="84"/>
      <c r="L71" s="86"/>
      <c r="M71" s="87"/>
    </row>
    <row r="72" spans="1:13" x14ac:dyDescent="0.2">
      <c r="A72" s="56" t="s">
        <v>17</v>
      </c>
      <c r="B72" s="93">
        <v>285.85000000000002</v>
      </c>
      <c r="C72" s="94">
        <v>286.16000000000003</v>
      </c>
      <c r="D72" s="95">
        <v>353.06</v>
      </c>
      <c r="E72" s="96">
        <v>281.93</v>
      </c>
      <c r="F72" s="103">
        <v>2.2425636016564685E-3</v>
      </c>
      <c r="G72" s="112">
        <v>327.52999999999997</v>
      </c>
      <c r="H72" s="109">
        <v>2.7000000000000001E-3</v>
      </c>
      <c r="I72" s="105">
        <v>356.81</v>
      </c>
      <c r="J72" s="109">
        <v>0</v>
      </c>
      <c r="K72" s="110">
        <v>318.14030815988855</v>
      </c>
      <c r="L72" s="104">
        <v>0</v>
      </c>
      <c r="M72" s="105">
        <v>290.62353501299668</v>
      </c>
    </row>
    <row r="73" spans="1:13" x14ac:dyDescent="0.2">
      <c r="A73" s="60" t="s">
        <v>18</v>
      </c>
      <c r="B73" s="97">
        <v>288.22000000000003</v>
      </c>
      <c r="C73" s="50">
        <v>288.52</v>
      </c>
      <c r="D73" s="89">
        <v>357.81</v>
      </c>
      <c r="E73" s="98">
        <v>284.41000000000003</v>
      </c>
      <c r="F73" s="106">
        <v>2.7000000000000001E-3</v>
      </c>
      <c r="G73" s="38">
        <v>328.41433099999995</v>
      </c>
      <c r="H73" s="111">
        <v>2.7000000000000001E-3</v>
      </c>
      <c r="I73" s="58">
        <v>357.77338699999996</v>
      </c>
      <c r="J73" s="111">
        <v>5.4999999999999997E-3</v>
      </c>
      <c r="K73" s="37">
        <v>319.89007985476798</v>
      </c>
      <c r="L73" s="26">
        <v>4.58E-2</v>
      </c>
      <c r="M73" s="58">
        <v>303.93409291659196</v>
      </c>
    </row>
    <row r="74" spans="1:13" x14ac:dyDescent="0.2">
      <c r="A74" s="60" t="s">
        <v>19</v>
      </c>
      <c r="B74" s="97">
        <v>290.02</v>
      </c>
      <c r="C74" s="50">
        <v>290.29000000000002</v>
      </c>
      <c r="D74" s="89">
        <v>359.75</v>
      </c>
      <c r="E74" s="98">
        <v>286.57</v>
      </c>
      <c r="F74" s="106">
        <v>5.5999999999999999E-3</v>
      </c>
      <c r="G74" s="38">
        <v>330.25345125359996</v>
      </c>
      <c r="H74" s="111">
        <v>1.09E-2</v>
      </c>
      <c r="I74" s="58">
        <v>361.67311691829991</v>
      </c>
      <c r="J74" s="111">
        <v>0</v>
      </c>
      <c r="K74" s="37">
        <v>319.89007985476798</v>
      </c>
      <c r="L74" s="26">
        <v>0</v>
      </c>
      <c r="M74" s="58">
        <v>303.93409291659196</v>
      </c>
    </row>
    <row r="75" spans="1:13" x14ac:dyDescent="0.2">
      <c r="A75" s="60" t="s">
        <v>20</v>
      </c>
      <c r="B75" s="97">
        <v>295.04000000000002</v>
      </c>
      <c r="C75" s="50">
        <v>295.27999999999997</v>
      </c>
      <c r="D75" s="89">
        <v>370.1</v>
      </c>
      <c r="E75" s="98">
        <v>291.98</v>
      </c>
      <c r="F75" s="106">
        <v>4.5040651317837903E-2</v>
      </c>
      <c r="G75" s="38">
        <v>344.9</v>
      </c>
      <c r="H75" s="111">
        <v>3.6847999999999999E-2</v>
      </c>
      <c r="I75" s="58">
        <v>375.00004793050545</v>
      </c>
      <c r="J75" s="111">
        <v>4.6399999999999997E-2</v>
      </c>
      <c r="K75" s="37">
        <v>334.73297956002921</v>
      </c>
      <c r="L75" s="22">
        <v>8.1699999999999995E-2</v>
      </c>
      <c r="M75" s="58">
        <v>328.76550830787755</v>
      </c>
    </row>
    <row r="76" spans="1:13" x14ac:dyDescent="0.2">
      <c r="A76" s="60" t="s">
        <v>21</v>
      </c>
      <c r="B76" s="99">
        <v>299.62</v>
      </c>
      <c r="C76" s="19">
        <v>299.93</v>
      </c>
      <c r="D76" s="90">
        <v>379.56</v>
      </c>
      <c r="E76" s="100">
        <v>295.7</v>
      </c>
      <c r="F76" s="106">
        <v>5.9056783460582759E-3</v>
      </c>
      <c r="G76" s="38">
        <v>346.9414315806049</v>
      </c>
      <c r="H76" s="111">
        <v>3.8E-3</v>
      </c>
      <c r="I76" s="58">
        <v>376.43400000000003</v>
      </c>
      <c r="J76" s="111">
        <v>0</v>
      </c>
      <c r="K76" s="37">
        <v>334.73297956002921</v>
      </c>
      <c r="L76" s="22">
        <v>0</v>
      </c>
      <c r="M76" s="58">
        <v>328.76550830787755</v>
      </c>
    </row>
    <row r="77" spans="1:13" x14ac:dyDescent="0.2">
      <c r="A77" s="60" t="s">
        <v>38</v>
      </c>
      <c r="B77" s="97">
        <v>305.45</v>
      </c>
      <c r="C77" s="50">
        <v>305.88</v>
      </c>
      <c r="D77" s="89">
        <v>392.68</v>
      </c>
      <c r="E77" s="98">
        <v>299.98</v>
      </c>
      <c r="F77" s="106">
        <v>1.5506737060821783E-2</v>
      </c>
      <c r="G77" s="38">
        <v>352.32136113563041</v>
      </c>
      <c r="H77" s="111">
        <v>2.6499999999999999E-2</v>
      </c>
      <c r="I77" s="58">
        <v>386.42</v>
      </c>
      <c r="J77" s="111">
        <v>5.21E-2</v>
      </c>
      <c r="K77" s="37">
        <v>352.17256779510672</v>
      </c>
      <c r="L77" s="22">
        <v>0</v>
      </c>
      <c r="M77" s="58">
        <v>328.76550830787755</v>
      </c>
    </row>
    <row r="78" spans="1:13" x14ac:dyDescent="0.2">
      <c r="A78" s="60" t="s">
        <v>23</v>
      </c>
      <c r="B78" s="97">
        <v>312.38</v>
      </c>
      <c r="C78" s="50">
        <v>313.01</v>
      </c>
      <c r="D78" s="88">
        <v>406.63</v>
      </c>
      <c r="E78" s="101">
        <v>304.39999999999998</v>
      </c>
      <c r="F78" s="106">
        <v>4.36E-2</v>
      </c>
      <c r="G78" s="38">
        <v>367.68257248114395</v>
      </c>
      <c r="H78" s="113">
        <v>4.6800000000000001E-2</v>
      </c>
      <c r="I78" s="58">
        <v>404.504456</v>
      </c>
      <c r="J78" s="111">
        <v>9.7000000000000003E-2</v>
      </c>
      <c r="K78" s="37">
        <v>386.33330687123208</v>
      </c>
      <c r="L78" s="22">
        <v>6.88E-2</v>
      </c>
      <c r="M78" s="58">
        <v>351.38457527945951</v>
      </c>
    </row>
    <row r="79" spans="1:13" x14ac:dyDescent="0.2">
      <c r="A79" s="60" t="s">
        <v>24</v>
      </c>
      <c r="B79" s="97">
        <v>314.76</v>
      </c>
      <c r="C79" s="50">
        <v>315.14999999999998</v>
      </c>
      <c r="D79" s="88">
        <v>397.83</v>
      </c>
      <c r="E79" s="101">
        <v>309.77999999999997</v>
      </c>
      <c r="F79" s="106">
        <v>1.2500000000000001E-2</v>
      </c>
      <c r="G79" s="38">
        <v>372.30500000000001</v>
      </c>
      <c r="H79" s="113">
        <v>2.0344999999999999E-2</v>
      </c>
      <c r="I79" s="58">
        <v>412.73409915732003</v>
      </c>
      <c r="J79" s="111">
        <v>3.3000000000000002E-2</v>
      </c>
      <c r="K79" s="37">
        <v>399.0823059979827</v>
      </c>
      <c r="L79" s="22">
        <v>0</v>
      </c>
      <c r="M79" s="58">
        <v>351.38457527945951</v>
      </c>
    </row>
    <row r="80" spans="1:13" x14ac:dyDescent="0.2">
      <c r="A80" s="60" t="s">
        <v>28</v>
      </c>
      <c r="B80" s="97">
        <v>317.99</v>
      </c>
      <c r="C80" s="50">
        <v>318.52</v>
      </c>
      <c r="D80" s="88">
        <v>403.28</v>
      </c>
      <c r="E80" s="101">
        <v>311.14</v>
      </c>
      <c r="F80" s="106">
        <v>5.7999999999999996E-3</v>
      </c>
      <c r="G80" s="38">
        <v>374.46436900000003</v>
      </c>
      <c r="H80" s="113">
        <v>1.06E-2</v>
      </c>
      <c r="I80" s="58">
        <v>417.08</v>
      </c>
      <c r="J80" s="111">
        <v>3.4099999999999998E-2</v>
      </c>
      <c r="K80" s="38">
        <v>412.69101263251395</v>
      </c>
      <c r="L80" s="22">
        <v>0</v>
      </c>
      <c r="M80" s="58">
        <v>351.38457527945951</v>
      </c>
    </row>
    <row r="81" spans="1:13" x14ac:dyDescent="0.2">
      <c r="A81" s="60" t="s">
        <v>26</v>
      </c>
      <c r="B81" s="97">
        <v>320.92</v>
      </c>
      <c r="C81" s="50">
        <v>321.32</v>
      </c>
      <c r="D81" s="88">
        <v>405.92</v>
      </c>
      <c r="E81" s="101">
        <v>315.83</v>
      </c>
      <c r="F81" s="107">
        <v>2.8719999999999999E-2</v>
      </c>
      <c r="G81" s="38">
        <v>385.21898567768005</v>
      </c>
      <c r="H81" s="113">
        <v>3.0200000000000001E-2</v>
      </c>
      <c r="I81" s="58">
        <v>429.66399999999999</v>
      </c>
      <c r="J81" s="111">
        <v>3.0200000000000001E-2</v>
      </c>
      <c r="K81" s="38">
        <v>425.1542812140159</v>
      </c>
      <c r="L81" s="22">
        <v>4.58E-2</v>
      </c>
      <c r="M81" s="58">
        <v>367.4779888272588</v>
      </c>
    </row>
    <row r="82" spans="1:13" x14ac:dyDescent="0.2">
      <c r="A82" s="60" t="s">
        <v>41</v>
      </c>
      <c r="B82" s="97">
        <v>324.27999999999997</v>
      </c>
      <c r="C82" s="50">
        <v>324.89999999999998</v>
      </c>
      <c r="D82" s="89">
        <v>407.4</v>
      </c>
      <c r="E82" s="98">
        <v>316.32</v>
      </c>
      <c r="F82" s="107">
        <v>2.9000000000000001E-2</v>
      </c>
      <c r="G82" s="38">
        <v>396.39033626233277</v>
      </c>
      <c r="H82" s="113">
        <v>5.1639999999999998E-2</v>
      </c>
      <c r="I82" s="58">
        <v>451.85184895999993</v>
      </c>
      <c r="J82" s="111">
        <v>0.15110000000000001</v>
      </c>
      <c r="K82" s="38">
        <v>489.39509310545373</v>
      </c>
      <c r="L82" s="22">
        <v>0</v>
      </c>
      <c r="M82" s="58">
        <v>367.4779888272588</v>
      </c>
    </row>
    <row r="83" spans="1:13" ht="13.5" thickBot="1" x14ac:dyDescent="0.25">
      <c r="A83" s="60" t="s">
        <v>42</v>
      </c>
      <c r="B83" s="97">
        <v>326.32</v>
      </c>
      <c r="C83" s="50">
        <v>326.98</v>
      </c>
      <c r="D83" s="89">
        <v>401.71</v>
      </c>
      <c r="E83" s="98">
        <v>317.87</v>
      </c>
      <c r="F83" s="107">
        <v>3.6055999999999998E-2</v>
      </c>
      <c r="G83" s="38">
        <v>410.6825862266075</v>
      </c>
      <c r="H83" s="113">
        <v>1.8100000000000002E-2</v>
      </c>
      <c r="I83" s="58">
        <v>460.04</v>
      </c>
      <c r="J83" s="111">
        <v>1.4800000000000001E-2</v>
      </c>
      <c r="K83" s="38">
        <v>496.63814048341442</v>
      </c>
      <c r="L83" s="22">
        <v>1.7500000000000002E-2</v>
      </c>
      <c r="M83" s="58">
        <v>373.90885363173584</v>
      </c>
    </row>
    <row r="84" spans="1:13" ht="13.5" thickBot="1" x14ac:dyDescent="0.25">
      <c r="A84" s="59">
        <v>2008</v>
      </c>
      <c r="B84" s="140"/>
      <c r="C84" s="186"/>
      <c r="D84" s="186"/>
      <c r="E84" s="187"/>
      <c r="F84" s="394"/>
      <c r="G84" s="395"/>
      <c r="H84" s="74"/>
      <c r="I84" s="395"/>
      <c r="J84" s="393"/>
      <c r="K84" s="395"/>
      <c r="L84" s="393"/>
      <c r="M84" s="396"/>
    </row>
    <row r="85" spans="1:13" x14ac:dyDescent="0.2">
      <c r="A85" s="56" t="s">
        <v>43</v>
      </c>
      <c r="B85" s="93">
        <v>325.95999999999998</v>
      </c>
      <c r="C85" s="94">
        <v>326.61927188036282</v>
      </c>
      <c r="D85" s="95">
        <v>401.26682887962733</v>
      </c>
      <c r="E85" s="96">
        <v>316.32</v>
      </c>
      <c r="F85" s="103">
        <v>1.3480037407703468E-2</v>
      </c>
      <c r="G85" s="112">
        <v>416.21860285163461</v>
      </c>
      <c r="H85" s="109">
        <v>1.474E-2</v>
      </c>
      <c r="I85" s="105">
        <v>466.84</v>
      </c>
      <c r="J85" s="109">
        <v>0</v>
      </c>
      <c r="K85" s="110">
        <v>496.63814048341442</v>
      </c>
      <c r="L85" s="104">
        <v>1.8100000000000002E-2</v>
      </c>
      <c r="M85" s="105">
        <v>380.67660388247026</v>
      </c>
    </row>
    <row r="86" spans="1:13" x14ac:dyDescent="0.2">
      <c r="A86" s="60" t="s">
        <v>18</v>
      </c>
      <c r="B86" s="97">
        <v>328.94</v>
      </c>
      <c r="C86" s="50">
        <v>329.60529909291489</v>
      </c>
      <c r="D86" s="89">
        <v>404.93530093160086</v>
      </c>
      <c r="E86" s="98">
        <v>316.32</v>
      </c>
      <c r="F86" s="106">
        <v>1.7434525031638518E-2</v>
      </c>
      <c r="G86" s="38">
        <v>423.47517650168504</v>
      </c>
      <c r="H86" s="111">
        <v>1.03E-2</v>
      </c>
      <c r="I86" s="58">
        <v>471.64845199999996</v>
      </c>
      <c r="J86" s="111">
        <v>0</v>
      </c>
      <c r="K86" s="37">
        <v>496.63814048341442</v>
      </c>
      <c r="L86" s="26">
        <v>8.6999999999999994E-3</v>
      </c>
      <c r="M86" s="58">
        <v>383.98849033624771</v>
      </c>
    </row>
    <row r="87" spans="1:13" x14ac:dyDescent="0.2">
      <c r="A87" s="60" t="s">
        <v>19</v>
      </c>
      <c r="B87" s="97">
        <v>331.64</v>
      </c>
      <c r="C87" s="50">
        <v>332.31075999019362</v>
      </c>
      <c r="D87" s="89">
        <v>408.25908433439565</v>
      </c>
      <c r="E87" s="98">
        <v>316.32</v>
      </c>
      <c r="F87" s="106">
        <v>1.1932051627859225E-2</v>
      </c>
      <c r="G87" s="38">
        <v>428.52810417081992</v>
      </c>
      <c r="H87" s="111">
        <v>1.43E-2</v>
      </c>
      <c r="I87" s="58">
        <v>478.36</v>
      </c>
      <c r="J87" s="111">
        <v>0</v>
      </c>
      <c r="K87" s="37">
        <v>496.63814048341442</v>
      </c>
      <c r="L87" s="26">
        <v>1.7899999999999999E-2</v>
      </c>
      <c r="M87" s="58">
        <v>390.86188431326656</v>
      </c>
    </row>
    <row r="88" spans="1:13" x14ac:dyDescent="0.2">
      <c r="A88" s="60" t="s">
        <v>29</v>
      </c>
      <c r="B88" s="97">
        <v>334.62475999999992</v>
      </c>
      <c r="C88" s="50">
        <v>335.30155683010531</v>
      </c>
      <c r="D88" s="89">
        <v>411.93341609340519</v>
      </c>
      <c r="E88" s="98">
        <v>316.32</v>
      </c>
      <c r="F88" s="106">
        <v>3.9299792080675675E-2</v>
      </c>
      <c r="G88" s="38">
        <v>445.36916956545929</v>
      </c>
      <c r="H88" s="111">
        <v>4.8961999999999999E-2</v>
      </c>
      <c r="I88" s="58">
        <v>501.78146232</v>
      </c>
      <c r="J88" s="111">
        <v>2.5100000000000001E-2</v>
      </c>
      <c r="K88" s="37">
        <v>509.10375780954809</v>
      </c>
      <c r="L88" s="22">
        <v>4.2099999999999999E-2</v>
      </c>
      <c r="M88" s="58">
        <v>407.31716964285511</v>
      </c>
    </row>
    <row r="89" spans="1:13" x14ac:dyDescent="0.2">
      <c r="A89" s="60" t="s">
        <v>44</v>
      </c>
      <c r="B89" s="99">
        <v>335.66</v>
      </c>
      <c r="C89" s="19">
        <v>336.33889065947534</v>
      </c>
      <c r="D89" s="90">
        <v>413.20782851189017</v>
      </c>
      <c r="E89" s="100">
        <v>334.52</v>
      </c>
      <c r="F89" s="106">
        <v>4.5900000000000003E-2</v>
      </c>
      <c r="G89" s="38">
        <v>465.81161444851386</v>
      </c>
      <c r="H89" s="111">
        <v>7.9399999999999998E-2</v>
      </c>
      <c r="I89" s="58">
        <v>541.654</v>
      </c>
      <c r="J89" s="111">
        <v>6.8500000000000005E-2</v>
      </c>
      <c r="K89" s="37">
        <v>530.6547868319268</v>
      </c>
      <c r="L89" s="22">
        <v>-1.4999999999999999E-2</v>
      </c>
      <c r="M89" s="58">
        <v>401.20741209821227</v>
      </c>
    </row>
    <row r="90" spans="1:13" x14ac:dyDescent="0.2">
      <c r="A90" s="60" t="s">
        <v>38</v>
      </c>
      <c r="B90" s="97">
        <v>339.15</v>
      </c>
      <c r="C90" s="50">
        <v>339.83594937484668</v>
      </c>
      <c r="D90" s="89">
        <v>417.50412631772485</v>
      </c>
      <c r="E90" s="98">
        <v>341.06</v>
      </c>
      <c r="F90" s="106">
        <v>2.4278479101948865E-2</v>
      </c>
      <c r="G90" s="38">
        <v>477.12081199534714</v>
      </c>
      <c r="H90" s="111">
        <v>4.2299999999999997E-2</v>
      </c>
      <c r="I90" s="58">
        <v>564.57596420000004</v>
      </c>
      <c r="J90" s="111">
        <v>8.7599999999999997E-2</v>
      </c>
      <c r="K90" s="37">
        <v>577.14014615840358</v>
      </c>
      <c r="L90" s="22">
        <v>3.2500000000000001E-2</v>
      </c>
      <c r="M90" s="58">
        <v>414.24665299140418</v>
      </c>
    </row>
    <row r="91" spans="1:13" x14ac:dyDescent="0.2">
      <c r="A91" s="60" t="s">
        <v>45</v>
      </c>
      <c r="B91" s="97">
        <v>342.54149999999998</v>
      </c>
      <c r="C91" s="50">
        <v>343.23430886859512</v>
      </c>
      <c r="D91" s="88">
        <v>421.67916758090212</v>
      </c>
      <c r="E91" s="101">
        <v>355.48683799999998</v>
      </c>
      <c r="F91" s="106">
        <v>4.766288316255006E-2</v>
      </c>
      <c r="G91" s="38">
        <v>499.86176551190238</v>
      </c>
      <c r="H91" s="113">
        <v>3.6200000000000003E-2</v>
      </c>
      <c r="I91" s="58">
        <v>585.01361410404002</v>
      </c>
      <c r="J91" s="111">
        <v>0.04</v>
      </c>
      <c r="K91" s="37">
        <v>600.22575200473977</v>
      </c>
      <c r="L91" s="22">
        <v>6.2899999999999998E-2</v>
      </c>
      <c r="M91" s="58">
        <v>440.30276746456349</v>
      </c>
    </row>
    <row r="92" spans="1:13" x14ac:dyDescent="0.2">
      <c r="A92" s="60" t="s">
        <v>24</v>
      </c>
      <c r="B92" s="97">
        <v>344.94</v>
      </c>
      <c r="C92" s="50">
        <v>345.56840301364792</v>
      </c>
      <c r="D92" s="88">
        <v>427.8572451059099</v>
      </c>
      <c r="E92" s="101">
        <v>357.97598217944392</v>
      </c>
      <c r="F92" s="106">
        <v>8.0000000000000002E-3</v>
      </c>
      <c r="G92" s="38">
        <v>503.86065963599759</v>
      </c>
      <c r="H92" s="113">
        <v>1.11E-2</v>
      </c>
      <c r="I92" s="58">
        <v>591.50726522059495</v>
      </c>
      <c r="J92" s="111">
        <v>3.4299999999999997E-2</v>
      </c>
      <c r="K92" s="37">
        <v>620.8134952985024</v>
      </c>
      <c r="L92" s="22">
        <v>0</v>
      </c>
      <c r="M92" s="58">
        <v>440.30276746456349</v>
      </c>
    </row>
    <row r="93" spans="1:13" x14ac:dyDescent="0.2">
      <c r="A93" s="60" t="s">
        <v>28</v>
      </c>
      <c r="B93" s="97">
        <v>347.00963999999999</v>
      </c>
      <c r="C93" s="50">
        <v>347.64181343172982</v>
      </c>
      <c r="D93" s="88">
        <v>430.42438857654537</v>
      </c>
      <c r="E93" s="101">
        <v>360.12383807252058</v>
      </c>
      <c r="F93" s="106">
        <v>5.0000000000000001E-3</v>
      </c>
      <c r="G93" s="38">
        <v>506.37996293417751</v>
      </c>
      <c r="H93" s="113">
        <v>4.1999999999999997E-3</v>
      </c>
      <c r="I93" s="58">
        <v>593.99159573452141</v>
      </c>
      <c r="J93" s="111">
        <v>5.4999999999999997E-3</v>
      </c>
      <c r="K93" s="38">
        <v>624.22796952264423</v>
      </c>
      <c r="L93" s="22">
        <v>0</v>
      </c>
      <c r="M93" s="58">
        <v>440.30276746456349</v>
      </c>
    </row>
    <row r="94" spans="1:13" x14ac:dyDescent="0.2">
      <c r="A94" s="60" t="s">
        <v>46</v>
      </c>
      <c r="B94" s="97">
        <v>354.95</v>
      </c>
      <c r="C94" s="50">
        <v>355.59663897980619</v>
      </c>
      <c r="D94" s="88">
        <v>440.27346538627802</v>
      </c>
      <c r="E94" s="101">
        <v>368.36428038091736</v>
      </c>
      <c r="F94" s="107">
        <v>2.7799999999999998E-2</v>
      </c>
      <c r="G94" s="38">
        <v>520.45732590374769</v>
      </c>
      <c r="H94" s="113">
        <v>2.1999999999999999E-2</v>
      </c>
      <c r="I94" s="58">
        <v>607.04499999999996</v>
      </c>
      <c r="J94" s="111">
        <v>2.5000000000000001E-3</v>
      </c>
      <c r="K94" s="38">
        <v>625.78853944645084</v>
      </c>
      <c r="L94" s="22">
        <v>4.4400000000000002E-2</v>
      </c>
      <c r="M94" s="58">
        <v>459.85221033999011</v>
      </c>
    </row>
    <row r="95" spans="1:13" x14ac:dyDescent="0.2">
      <c r="A95" s="60" t="s">
        <v>41</v>
      </c>
      <c r="B95" s="97">
        <v>357.02</v>
      </c>
      <c r="C95" s="50">
        <v>357.67041005372704</v>
      </c>
      <c r="D95" s="89">
        <v>442.84105539430624</v>
      </c>
      <c r="E95" s="98">
        <v>370.5125098791242</v>
      </c>
      <c r="F95" s="107">
        <v>1.2604848974594797E-2</v>
      </c>
      <c r="G95" s="38">
        <v>527.01761189448598</v>
      </c>
      <c r="H95" s="113">
        <v>5.0000000000000001E-3</v>
      </c>
      <c r="I95" s="58">
        <v>610.08022499999993</v>
      </c>
      <c r="J95" s="111">
        <v>0</v>
      </c>
      <c r="K95" s="38">
        <v>632.32000000000005</v>
      </c>
      <c r="L95" s="22">
        <v>2.41E-2</v>
      </c>
      <c r="M95" s="58">
        <v>470.93464860918385</v>
      </c>
    </row>
    <row r="96" spans="1:13" ht="13.5" thickBot="1" x14ac:dyDescent="0.25">
      <c r="A96" s="60" t="s">
        <v>42</v>
      </c>
      <c r="B96" s="97">
        <v>356.48</v>
      </c>
      <c r="C96" s="50">
        <v>356.69864293213129</v>
      </c>
      <c r="D96" s="89">
        <v>441.63788519730753</v>
      </c>
      <c r="E96" s="98">
        <v>369.50585161184858</v>
      </c>
      <c r="F96" s="107">
        <v>1.9E-2</v>
      </c>
      <c r="G96" s="38">
        <v>537.03</v>
      </c>
      <c r="H96" s="113">
        <v>1.15E-2</v>
      </c>
      <c r="I96" s="58">
        <v>617.09614758750001</v>
      </c>
      <c r="J96" s="111">
        <v>0</v>
      </c>
      <c r="K96" s="38">
        <v>632.32000000000005</v>
      </c>
      <c r="L96" s="22">
        <v>3.8300000000000001E-2</v>
      </c>
      <c r="M96" s="58">
        <v>488.9714456509156</v>
      </c>
    </row>
    <row r="97" spans="1:13" ht="13.5" thickBot="1" x14ac:dyDescent="0.25">
      <c r="A97" s="59">
        <v>2009</v>
      </c>
      <c r="B97" s="140"/>
      <c r="C97" s="186"/>
      <c r="D97" s="186"/>
      <c r="E97" s="187"/>
      <c r="F97" s="394"/>
      <c r="G97" s="395"/>
      <c r="H97" s="74"/>
      <c r="I97" s="395"/>
      <c r="J97" s="393"/>
      <c r="K97" s="395"/>
      <c r="L97" s="393"/>
      <c r="M97" s="396"/>
    </row>
    <row r="98" spans="1:13" x14ac:dyDescent="0.2">
      <c r="A98" s="56" t="s">
        <v>43</v>
      </c>
      <c r="B98" s="93">
        <v>356.05</v>
      </c>
      <c r="C98" s="94">
        <v>356.26837919654776</v>
      </c>
      <c r="D98" s="95">
        <v>441.10516445383007</v>
      </c>
      <c r="E98" s="96">
        <v>369.06013932450259</v>
      </c>
      <c r="F98" s="103">
        <v>1.14E-2</v>
      </c>
      <c r="G98" s="112">
        <v>543.19383810779595</v>
      </c>
      <c r="H98" s="109">
        <v>8.2000000000000007E-3</v>
      </c>
      <c r="I98" s="105">
        <v>622.15633599771752</v>
      </c>
      <c r="J98" s="109">
        <v>0</v>
      </c>
      <c r="K98" s="110">
        <v>632.32000000000005</v>
      </c>
      <c r="L98" s="104">
        <v>3.1899999999999998E-2</v>
      </c>
      <c r="M98" s="105">
        <v>504.56963476717982</v>
      </c>
    </row>
    <row r="99" spans="1:13" x14ac:dyDescent="0.2">
      <c r="A99" s="60" t="s">
        <v>47</v>
      </c>
      <c r="B99" s="97">
        <v>355.31</v>
      </c>
      <c r="C99" s="50">
        <v>355.88</v>
      </c>
      <c r="D99" s="89">
        <v>411.1</v>
      </c>
      <c r="E99" s="98">
        <v>348.08</v>
      </c>
      <c r="F99" s="106">
        <v>4.4000000000000003E-3</v>
      </c>
      <c r="G99" s="38">
        <v>545.5824911967776</v>
      </c>
      <c r="H99" s="111">
        <v>4.8999999999999998E-3</v>
      </c>
      <c r="I99" s="58">
        <v>625.21</v>
      </c>
      <c r="J99" s="111">
        <v>0</v>
      </c>
      <c r="K99" s="37">
        <v>632.32000000000005</v>
      </c>
      <c r="L99" s="26">
        <v>1.4500000000000001E-2</v>
      </c>
      <c r="M99" s="58">
        <v>511.88589447130391</v>
      </c>
    </row>
    <row r="100" spans="1:13" x14ac:dyDescent="0.2">
      <c r="A100" s="60" t="s">
        <v>19</v>
      </c>
      <c r="B100" s="97">
        <v>359.38</v>
      </c>
      <c r="C100" s="50">
        <v>360.07</v>
      </c>
      <c r="D100" s="89">
        <v>426.14</v>
      </c>
      <c r="E100" s="98">
        <v>350.62</v>
      </c>
      <c r="F100" s="106">
        <v>2.1771420320204661E-2</v>
      </c>
      <c r="G100" s="38">
        <v>557.4</v>
      </c>
      <c r="H100" s="111">
        <v>2.2599999999999999E-2</v>
      </c>
      <c r="I100" s="58">
        <v>639.34</v>
      </c>
      <c r="J100" s="111">
        <v>5.1400000000000001E-2</v>
      </c>
      <c r="K100" s="37">
        <v>664.82124800000008</v>
      </c>
      <c r="L100" s="26">
        <v>2.6800000000000001E-2</v>
      </c>
      <c r="M100" s="58">
        <v>525.60443644313477</v>
      </c>
    </row>
    <row r="101" spans="1:13" x14ac:dyDescent="0.2">
      <c r="A101" s="60" t="s">
        <v>29</v>
      </c>
      <c r="B101" s="97">
        <v>361.08</v>
      </c>
      <c r="C101" s="50">
        <v>362.22</v>
      </c>
      <c r="D101" s="89">
        <v>424.79</v>
      </c>
      <c r="E101" s="98">
        <v>346.55</v>
      </c>
      <c r="F101" s="106">
        <v>6.0964994739802032E-3</v>
      </c>
      <c r="G101" s="38">
        <v>560.85915516792738</v>
      </c>
      <c r="H101" s="111">
        <v>4.7000000000000002E-3</v>
      </c>
      <c r="I101" s="58">
        <v>642.34489799999994</v>
      </c>
      <c r="J101" s="111">
        <v>0</v>
      </c>
      <c r="K101" s="37">
        <v>664.82124800000008</v>
      </c>
      <c r="L101" s="22">
        <v>1.4200000000000001E-2</v>
      </c>
      <c r="M101" s="58">
        <v>533.06801944062727</v>
      </c>
    </row>
    <row r="102" spans="1:13" x14ac:dyDescent="0.2">
      <c r="A102" s="60" t="s">
        <v>44</v>
      </c>
      <c r="B102" s="99">
        <v>362.8</v>
      </c>
      <c r="C102" s="19">
        <v>364.03</v>
      </c>
      <c r="D102" s="90">
        <v>422.04</v>
      </c>
      <c r="E102" s="100">
        <v>347.18</v>
      </c>
      <c r="F102" s="106">
        <v>3.5999999999999999E-3</v>
      </c>
      <c r="G102" s="38">
        <v>562.90306783622498</v>
      </c>
      <c r="H102" s="111">
        <v>2.3999999999999998E-3</v>
      </c>
      <c r="I102" s="58">
        <v>643.88652575519995</v>
      </c>
      <c r="J102" s="111">
        <v>0</v>
      </c>
      <c r="K102" s="37">
        <v>664.82124800000008</v>
      </c>
      <c r="L102" s="22">
        <v>0</v>
      </c>
      <c r="M102" s="58">
        <v>533.06801944062727</v>
      </c>
    </row>
    <row r="103" spans="1:13" x14ac:dyDescent="0.2">
      <c r="A103" s="60" t="s">
        <v>38</v>
      </c>
      <c r="B103" s="97">
        <v>366.9</v>
      </c>
      <c r="C103" s="50">
        <v>368.46</v>
      </c>
      <c r="D103" s="89">
        <v>428.43</v>
      </c>
      <c r="E103" s="98">
        <v>347.1</v>
      </c>
      <c r="F103" s="106">
        <v>2.06E-2</v>
      </c>
      <c r="G103" s="38">
        <v>574.51494427617638</v>
      </c>
      <c r="H103" s="111">
        <v>2.8199999999999999E-2</v>
      </c>
      <c r="I103" s="58">
        <v>662.01</v>
      </c>
      <c r="J103" s="111">
        <v>6.9900000000000004E-2</v>
      </c>
      <c r="K103" s="37">
        <v>711.29225323520018</v>
      </c>
      <c r="L103" s="22">
        <v>1.8200000000000001E-2</v>
      </c>
      <c r="M103" s="58">
        <v>542.76985739444672</v>
      </c>
    </row>
    <row r="104" spans="1:13" x14ac:dyDescent="0.2">
      <c r="A104" s="60" t="s">
        <v>48</v>
      </c>
      <c r="B104" s="97">
        <v>371.47</v>
      </c>
      <c r="C104" s="50">
        <v>373.04</v>
      </c>
      <c r="D104" s="88">
        <v>436.54</v>
      </c>
      <c r="E104" s="101">
        <v>351.54</v>
      </c>
      <c r="F104" s="106">
        <v>3.1772313262087098E-2</v>
      </c>
      <c r="G104" s="38">
        <v>592.33000000000004</v>
      </c>
      <c r="H104" s="113">
        <v>2.2110000000000001E-2</v>
      </c>
      <c r="I104" s="58">
        <v>676.64704110000002</v>
      </c>
      <c r="J104" s="111">
        <v>0</v>
      </c>
      <c r="K104" s="37">
        <v>711.29225323520018</v>
      </c>
      <c r="L104" s="22">
        <v>7.0000000000000007E-2</v>
      </c>
      <c r="M104" s="58">
        <v>580.76374741205802</v>
      </c>
    </row>
    <row r="105" spans="1:13" x14ac:dyDescent="0.2">
      <c r="A105" s="60" t="s">
        <v>49</v>
      </c>
      <c r="B105" s="97">
        <v>375.34</v>
      </c>
      <c r="C105" s="50">
        <v>376.99</v>
      </c>
      <c r="D105" s="88">
        <v>439.56</v>
      </c>
      <c r="E105" s="101">
        <v>354.43</v>
      </c>
      <c r="F105" s="106">
        <v>1E-3</v>
      </c>
      <c r="G105" s="38">
        <v>592.92232999999999</v>
      </c>
      <c r="H105" s="113">
        <v>6.9999999999999999E-4</v>
      </c>
      <c r="I105" s="58">
        <v>677.12069402877</v>
      </c>
      <c r="J105" s="111">
        <v>0</v>
      </c>
      <c r="K105" s="37">
        <v>711.29225323520018</v>
      </c>
      <c r="L105" s="22">
        <v>0</v>
      </c>
      <c r="M105" s="58">
        <v>580.76374741205802</v>
      </c>
    </row>
    <row r="106" spans="1:13" x14ac:dyDescent="0.2">
      <c r="A106" s="60" t="s">
        <v>50</v>
      </c>
      <c r="B106" s="97">
        <v>379.18</v>
      </c>
      <c r="C106" s="50">
        <v>380.78</v>
      </c>
      <c r="D106" s="88">
        <v>444.58</v>
      </c>
      <c r="E106" s="101">
        <v>358.92</v>
      </c>
      <c r="F106" s="106">
        <v>6.4000000000000003E-3</v>
      </c>
      <c r="G106" s="38">
        <v>596.71703291199992</v>
      </c>
      <c r="H106" s="113">
        <v>1.04E-2</v>
      </c>
      <c r="I106" s="58">
        <v>684.16274924666914</v>
      </c>
      <c r="J106" s="111">
        <v>3.2899999999999999E-2</v>
      </c>
      <c r="K106" s="38">
        <v>734.69376836663821</v>
      </c>
      <c r="L106" s="22">
        <v>0</v>
      </c>
      <c r="M106" s="58">
        <v>580.76374741205802</v>
      </c>
    </row>
    <row r="107" spans="1:13" x14ac:dyDescent="0.2">
      <c r="A107" s="60" t="s">
        <v>46</v>
      </c>
      <c r="B107" s="97">
        <v>382.69</v>
      </c>
      <c r="C107" s="50">
        <v>384.52</v>
      </c>
      <c r="D107" s="88">
        <v>450.9</v>
      </c>
      <c r="E107" s="101">
        <v>359.45</v>
      </c>
      <c r="F107" s="107">
        <v>8.8000000000000005E-3</v>
      </c>
      <c r="G107" s="38">
        <v>601.9681428016255</v>
      </c>
      <c r="H107" s="113">
        <v>1.55E-2</v>
      </c>
      <c r="I107" s="58">
        <v>694.76727185999255</v>
      </c>
      <c r="J107" s="111">
        <v>4.7699999999999999E-2</v>
      </c>
      <c r="K107" s="38">
        <v>769.73866111772691</v>
      </c>
      <c r="L107" s="22">
        <v>0</v>
      </c>
      <c r="M107" s="58">
        <v>580.76374741205802</v>
      </c>
    </row>
    <row r="108" spans="1:13" x14ac:dyDescent="0.2">
      <c r="A108" s="60" t="s">
        <v>41</v>
      </c>
      <c r="B108" s="97">
        <v>386.72</v>
      </c>
      <c r="C108" s="50">
        <v>388.68</v>
      </c>
      <c r="D108" s="89">
        <v>456.03</v>
      </c>
      <c r="E108" s="98">
        <v>361.8</v>
      </c>
      <c r="F108" s="107">
        <v>2.5760000000000002E-2</v>
      </c>
      <c r="G108" s="38">
        <v>617.47484216019541</v>
      </c>
      <c r="H108" s="113">
        <v>2.613E-2</v>
      </c>
      <c r="I108" s="58">
        <v>712.92154067369415</v>
      </c>
      <c r="J108" s="111">
        <v>3.7100000000000001E-2</v>
      </c>
      <c r="K108" s="38">
        <v>798.2959654451945</v>
      </c>
      <c r="L108" s="22">
        <v>4.6699999999999998E-2</v>
      </c>
      <c r="M108" s="58">
        <v>607.88541441620112</v>
      </c>
    </row>
    <row r="109" spans="1:13" ht="13.5" thickBot="1" x14ac:dyDescent="0.25">
      <c r="A109" s="60" t="s">
        <v>42</v>
      </c>
      <c r="B109" s="97">
        <v>391.55</v>
      </c>
      <c r="C109" s="50">
        <v>394.08</v>
      </c>
      <c r="D109" s="89">
        <v>467.44</v>
      </c>
      <c r="E109" s="98">
        <v>359.27</v>
      </c>
      <c r="F109" s="107">
        <v>3.8999999999999998E-3</v>
      </c>
      <c r="G109" s="38">
        <v>619.8829940446202</v>
      </c>
      <c r="H109" s="113">
        <v>6.4450000000000002E-3</v>
      </c>
      <c r="I109" s="58">
        <v>717.51632000333609</v>
      </c>
      <c r="J109" s="111">
        <v>1.4200000000000001E-2</v>
      </c>
      <c r="K109" s="38">
        <v>809.63176815451629</v>
      </c>
      <c r="L109" s="22">
        <v>0</v>
      </c>
      <c r="M109" s="58">
        <v>607.88541441620112</v>
      </c>
    </row>
    <row r="110" spans="1:13" ht="13.5" thickBot="1" x14ac:dyDescent="0.25">
      <c r="A110" s="68">
        <v>2010</v>
      </c>
      <c r="B110" s="77"/>
      <c r="C110" s="78"/>
      <c r="D110" s="78"/>
      <c r="E110" s="79"/>
      <c r="F110" s="73"/>
      <c r="G110" s="74"/>
      <c r="H110" s="74"/>
      <c r="I110" s="74"/>
      <c r="J110" s="74"/>
      <c r="K110" s="74"/>
      <c r="L110" s="74"/>
      <c r="M110" s="75"/>
    </row>
  </sheetData>
  <mergeCells count="7">
    <mergeCell ref="A1:M1"/>
    <mergeCell ref="B2:E2"/>
    <mergeCell ref="A3:A4"/>
    <mergeCell ref="F4:G4"/>
    <mergeCell ref="H4:I4"/>
    <mergeCell ref="J4:K4"/>
    <mergeCell ref="L4:M4"/>
  </mergeCells>
  <phoneticPr fontId="3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GRAFICO</vt:lpstr>
      <vt:lpstr>SIPM 2010 en adelante </vt:lpstr>
      <vt:lpstr>desde 2002 al 2010</vt:lpstr>
      <vt:lpstr>GRAFICO!Área_de_impresión</vt:lpstr>
      <vt:lpstr>'SIPM 2010 en adelante '!Área_de_impresión</vt:lpstr>
      <vt:lpstr>'SIPM 2010 en adelante '!Títulos_a_imprimir</vt:lpstr>
      <vt:lpstr>'SIPM 2010 en adelante 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Emiliano</cp:lastModifiedBy>
  <cp:lastPrinted>2019-11-07T18:16:01Z</cp:lastPrinted>
  <dcterms:created xsi:type="dcterms:W3CDTF">2007-02-21T01:58:10Z</dcterms:created>
  <dcterms:modified xsi:type="dcterms:W3CDTF">2020-11-17T22:04:12Z</dcterms:modified>
</cp:coreProperties>
</file>