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7774040E-3DB0-4E15-92DE-FB9DE28ADAEF}" xr6:coauthVersionLast="45" xr6:coauthVersionMax="45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'!$A$1:$M$151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" l="1"/>
  <c r="I150" i="1" s="1"/>
  <c r="L150" i="1"/>
  <c r="K150" i="1" s="1"/>
  <c r="M150" i="1"/>
  <c r="H149" i="1"/>
  <c r="J149" i="1"/>
  <c r="L149" i="1"/>
  <c r="F149" i="1"/>
  <c r="H148" i="1"/>
  <c r="J148" i="1"/>
  <c r="L148" i="1"/>
  <c r="F148" i="1"/>
  <c r="L147" i="1"/>
  <c r="J147" i="1"/>
  <c r="H147" i="1"/>
  <c r="H150" i="1" s="1"/>
  <c r="F147" i="1"/>
  <c r="F150" i="1" s="1"/>
  <c r="L146" i="1" l="1"/>
  <c r="J146" i="1"/>
  <c r="H146" i="1"/>
  <c r="F146" i="1"/>
  <c r="G9" i="2" l="1"/>
  <c r="G10" i="2"/>
  <c r="L145" i="1"/>
  <c r="J145" i="1"/>
  <c r="H145" i="1"/>
  <c r="F145" i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50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<sst xmlns="http://schemas.openxmlformats.org/spreadsheetml/2006/main" count="321" uniqueCount="87">
  <si>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</si>
  <si>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</si>
  <si>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</si>
  <si>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</si>
  <si>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</si>
  <si>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</si>
  <si>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</si>
  <si>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</si>
  <si>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</si>
  <si>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</si>
  <si>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</si>
  <si>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</si>
  <si>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</si>
  <si>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</si>
  <si>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</si>
  <si>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</si>
  <si>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</si>
  <si>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</si>
  <si>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</si>
  <si>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</si>
  <si>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</si>
  <si>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</si>
  <si>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</si>
  <si>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</si>
  <si>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</si>
  <si>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</si>
  <si>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</si>
  <si>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</si>
  <si>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</si>
  <si>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</si>
  <si>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</si>
  <si>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</si>
  <si>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</si>
  <si>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</si>
  <si>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</si>
  <si>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</si>
  <si>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</si>
  <si>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</si>
  <si>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</si>
  <si>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</si>
  <si>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</si>
  <si>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</si>
  <si>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</si>
  <si>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</si>
  <si>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</si>
  <si>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</si>
  <si>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</si>
  <si>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</si>
  <si>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</si>
  <si>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</si>
  <si>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</si>
  <si>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</si>
  <si>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</si>
  <si>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</si>
  <si>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</si>
  <si>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</si>
  <si>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</si>
  <si>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</si>
  <si>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</si>
  <si>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</si>
  <si>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</si>
  <si>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</si>
  <si>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</si>
  <si>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</si>
  <si>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</si>
  <si>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</si>
  <si>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</si>
  <si>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</si>
  <si>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</si>
  <si>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</si>
  <si>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</si>
  <si>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</si>
  <si>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</si>
  <si>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</si>
  <si>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</si>
  <si>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</si>
  <si>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</si>
  <si>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</si>
  <si>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Ultimo año</t>
  </si>
  <si>
    <t>Ultimo Mes</t>
  </si>
  <si>
    <t>Variación 2020</t>
  </si>
  <si>
    <t>Indice de precios internos al por mayor (IPIM) - Fuente INDEC 2020</t>
  </si>
  <si>
    <t>Camara CEDOL 2020</t>
  </si>
  <si>
    <t>Fuente de información FADEEAC 2020</t>
  </si>
  <si>
    <t>Oct. 2020</t>
  </si>
  <si>
    <t xml:space="preserve">Últimas  cifras publicadas por  INDEC corresponden  a Septiembre 2020. </t>
  </si>
  <si>
    <r>
      <t>Fuentes:</t>
    </r>
    <r>
      <rPr>
        <sz val="10"/>
        <rFont val="Arial"/>
        <family val="2"/>
      </rPr>
      <t xml:space="preserve"> INDEC, (últimos datos publicados son de Octubre '20 sobre datos de mes de Septiembre) y Dirección de estadísticas de servicios y precios, CEDOL y FADEEAC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</si>
</sst>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571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1" fontId="4" fillId="31" borderId="40" xfId="47" applyNumberFormat="1" applyFont="1" applyFill="1" applyBorder="1" applyAlignment="1">
      <alignment horizontal="left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0" fontId="12" fillId="0" borderId="41" xfId="49" applyNumberFormat="1" applyFont="1" applyBorder="1" applyAlignment="1">
      <alignment horizontal="center" vertical="center"/>
    </xf>
    <xf numFmtId="10" fontId="12" fillId="0" borderId="12" xfId="49" applyNumberFormat="1" applyFont="1" applyBorder="1" applyAlignment="1">
      <alignment horizontal="center" vertical="center"/>
    </xf>
    <xf numFmtId="10" fontId="12" fillId="0" borderId="78" xfId="49" quotePrefix="1" applyNumberFormat="1" applyFont="1" applyBorder="1" applyAlignment="1">
      <alignment horizontal="center" vertical="center"/>
    </xf>
    <xf numFmtId="10" fontId="12" fillId="0" borderId="40" xfId="49" applyNumberFormat="1" applyFont="1" applyBorder="1" applyAlignment="1">
      <alignment horizontal="center" vertical="center"/>
    </xf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0" fillId="0" borderId="21" xfId="49" applyNumberFormat="1" applyFont="1" applyBorder="1" applyAlignment="1">
      <alignment horizontal="center" vertical="center"/>
    </xf>
    <xf numFmtId="10" fontId="10" fillId="0" borderId="35" xfId="49" applyNumberFormat="1" applyFont="1" applyBorder="1" applyAlignment="1">
      <alignment horizontal="center" vertical="center"/>
    </xf>
    <xf numFmtId="10" fontId="10" fillId="0" borderId="36" xfId="49" applyNumberFormat="1" applyFont="1" applyBorder="1" applyAlignment="1">
      <alignment horizontal="center" vertical="center"/>
    </xf>
    <xf numFmtId="165" fontId="39" fillId="0" borderId="21" xfId="47" applyFont="1" applyBorder="1" applyAlignment="1">
      <alignment horizontal="left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0" fontId="12" fillId="0" borderId="103" xfId="49" applyNumberFormat="1" applyFont="1" applyBorder="1" applyAlignment="1">
      <alignment horizontal="center" vertical="center"/>
    </xf>
    <xf numFmtId="170" fontId="12" fillId="0" borderId="53" xfId="49" applyNumberFormat="1" applyFont="1" applyBorder="1" applyAlignment="1">
      <alignment horizontal="center" vertical="center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0" fontId="12" fillId="0" borderId="46" xfId="49" applyNumberFormat="1" applyFont="1" applyBorder="1" applyAlignment="1">
      <alignment horizontal="center" vertical="center"/>
    </xf>
    <xf numFmtId="10" fontId="12" fillId="0" borderId="49" xfId="49" applyNumberFormat="1" applyFont="1" applyBorder="1" applyAlignment="1">
      <alignment horizontal="center" vertical="center"/>
    </xf>
    <xf numFmtId="10" fontId="8" fillId="0" borderId="21" xfId="49" applyNumberFormat="1" applyFont="1" applyBorder="1" applyAlignment="1">
      <alignment horizontal="center" vertical="center"/>
    </xf>
    <xf numFmtId="10" fontId="8" fillId="0" borderId="22" xfId="49" applyNumberFormat="1" applyFont="1" applyBorder="1" applyAlignment="1">
      <alignment horizontal="center" vertical="center"/>
    </xf>
    <xf numFmtId="10" fontId="10" fillId="0" borderId="50" xfId="49" applyNumberFormat="1" applyFont="1" applyFill="1" applyBorder="1" applyAlignment="1">
      <alignment horizontal="center" vertical="center"/>
    </xf>
    <xf numFmtId="10" fontId="10" fillId="0" borderId="78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0.34599999999999997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0.34599999999999997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0.32900000000000001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0.37502943549857104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0.3447162954075158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0.2914538947469556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0.3976354099764503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156918528"/>
        <c:axId val="156920064"/>
        <c:axId val="0"/>
      </c:bar3DChart>
      <c:catAx>
        <c:axId val="156918528"/>
        <c:scaling>
          <c:orientation val="minMax"/>
        </c:scaling>
        <c:delete val="1"/>
        <c:axPos val="b"/>
        <c:majorTickMark val="out"/>
        <c:minorTickMark val="none"/>
        <c:tickLblPos val="none"/>
        <c:crossAx val="156920064"/>
        <c:crosses val="autoZero"/>
        <c:auto val="1"/>
        <c:lblAlgn val="ctr"/>
        <c:lblOffset val="100"/>
        <c:noMultiLvlLbl val="0"/>
      </c:catAx>
      <c:valAx>
        <c:axId val="156920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56918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1" zoomScale="98" zoomScaleNormal="98" workbookViewId="0">
      <selection activeCell="B50" sqref="B50:K50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02" t="s">
        <v>0</v>
      </c>
      <c r="D3" s="503"/>
      <c r="E3" s="503"/>
      <c r="F3" s="503"/>
      <c r="G3" s="503"/>
      <c r="H3" s="503"/>
      <c r="I3" s="503"/>
      <c r="J3" s="504"/>
      <c r="K3" s="235"/>
    </row>
    <row r="4" spans="1:12" ht="24" customHeight="1" x14ac:dyDescent="0.2">
      <c r="A4" s="229"/>
      <c r="B4" s="225"/>
      <c r="C4" s="500" t="s">
        <v>81</v>
      </c>
      <c r="D4" s="500"/>
      <c r="E4" s="500"/>
      <c r="F4" s="500"/>
      <c r="G4" s="245" t="s">
        <v>82</v>
      </c>
      <c r="H4" s="501" t="s">
        <v>83</v>
      </c>
      <c r="I4" s="501"/>
      <c r="J4" s="501"/>
      <c r="K4" s="236"/>
    </row>
    <row r="5" spans="1:12" x14ac:dyDescent="0.2">
      <c r="A5" s="229"/>
      <c r="B5" s="499" t="s">
        <v>84</v>
      </c>
      <c r="C5" s="249" t="s">
        <v>65</v>
      </c>
      <c r="D5" s="505" t="s">
        <v>4</v>
      </c>
      <c r="E5" s="506"/>
      <c r="F5" s="249" t="s">
        <v>5</v>
      </c>
      <c r="G5" s="508" t="s">
        <v>11</v>
      </c>
      <c r="H5" s="508" t="s">
        <v>12</v>
      </c>
      <c r="I5" s="509" t="s">
        <v>13</v>
      </c>
      <c r="J5" s="509" t="s">
        <v>14</v>
      </c>
      <c r="K5" s="237"/>
    </row>
    <row r="6" spans="1:12" x14ac:dyDescent="0.2">
      <c r="A6" s="229"/>
      <c r="B6" s="499"/>
      <c r="C6" s="248" t="s">
        <v>64</v>
      </c>
      <c r="D6" s="248" t="s">
        <v>30</v>
      </c>
      <c r="E6" s="248" t="s">
        <v>31</v>
      </c>
      <c r="F6" s="248" t="s">
        <v>32</v>
      </c>
      <c r="G6" s="508"/>
      <c r="H6" s="508"/>
      <c r="I6" s="509"/>
      <c r="J6" s="509"/>
      <c r="K6" s="237"/>
      <c r="L6" s="30"/>
    </row>
    <row r="7" spans="1:12" ht="15.75" x14ac:dyDescent="0.25">
      <c r="A7" s="229"/>
      <c r="B7" s="265" t="s">
        <v>56</v>
      </c>
      <c r="C7" s="388">
        <f>'SIPM 2010 en adelante '!B148</f>
        <v>0.34599999999999997</v>
      </c>
      <c r="D7" s="388">
        <f>'SIPM 2010 en adelante '!C148</f>
        <v>0.34599999999999997</v>
      </c>
      <c r="E7" s="388">
        <f>'SIPM 2010 en adelante '!D148</f>
        <v>0.28499999999999998</v>
      </c>
      <c r="F7" s="388">
        <f>'SIPM 2010 en adelante '!E148</f>
        <v>0.32900000000000001</v>
      </c>
      <c r="G7" s="51">
        <f>+'SIPM 2010 en adelante '!F148</f>
        <v>0.37502943549857104</v>
      </c>
      <c r="H7" s="51">
        <f>+'SIPM 2010 en adelante '!H148</f>
        <v>0.3447162954075158</v>
      </c>
      <c r="I7" s="51">
        <f>+'SIPM 2010 en adelante '!J148</f>
        <v>0.2914538947469556</v>
      </c>
      <c r="J7" s="51">
        <f>+'SIPM 2010 en adelante '!L148</f>
        <v>0.3976354099764503</v>
      </c>
      <c r="K7" s="238"/>
    </row>
    <row r="8" spans="1:12" ht="15.75" hidden="1" x14ac:dyDescent="0.25">
      <c r="A8" s="229"/>
      <c r="B8" s="265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5" t="s">
        <v>80</v>
      </c>
      <c r="C9" s="247">
        <f>+'SIPM 2010 en adelante '!B149</f>
        <v>0.189</v>
      </c>
      <c r="D9" s="247">
        <f>+'SIPM 2010 en adelante '!C149</f>
        <v>0.185</v>
      </c>
      <c r="E9" s="247">
        <f>+'SIPM 2010 en adelante '!D149</f>
        <v>0.12</v>
      </c>
      <c r="F9" s="247">
        <f>+'SIPM 2010 en adelante '!E149</f>
        <v>0.23699999999999999</v>
      </c>
      <c r="G9" s="211">
        <f>+'SIPM 2010 en adelante '!F149</f>
        <v>0.30315095918245372</v>
      </c>
      <c r="H9" s="211">
        <f>+'SIPM 2010 en adelante '!H149</f>
        <v>0.27177086922307137</v>
      </c>
      <c r="I9" s="211">
        <f>+'SIPM 2010 en adelante '!J149</f>
        <v>0.11197106830397852</v>
      </c>
      <c r="J9" s="211">
        <f>+'SIPM 2010 en adelante '!L149</f>
        <v>0.3976354099764503</v>
      </c>
      <c r="K9" s="239"/>
    </row>
    <row r="10" spans="1:12" ht="15.75" x14ac:dyDescent="0.25">
      <c r="A10" s="229"/>
      <c r="B10" s="265" t="s">
        <v>59</v>
      </c>
      <c r="C10" s="375">
        <f>'SIPM 2010 en adelante '!B150</f>
        <v>3.6999999999999998E-2</v>
      </c>
      <c r="D10" s="375">
        <f>'SIPM 2010 en adelante '!C150</f>
        <v>3.6999999999999998E-2</v>
      </c>
      <c r="E10" s="375">
        <f>'SIPM 2010 en adelante '!D150</f>
        <v>3.2000000000000001E-2</v>
      </c>
      <c r="F10" s="375">
        <f>'SIPM 2010 en adelante '!E150</f>
        <v>3.5000000000000003E-2</v>
      </c>
      <c r="G10" s="204">
        <f>+'SIPM 2010 en adelante '!F150</f>
        <v>5.5278167834568626E-2</v>
      </c>
      <c r="H10" s="204">
        <f>+'SIPM 2010 en adelante '!H150</f>
        <v>5.5195017847980976E-2</v>
      </c>
      <c r="I10" s="204">
        <f>+'SIPM 2010 en adelante '!J150</f>
        <v>2.9499748850039476E-2</v>
      </c>
      <c r="J10" s="204">
        <f>+'SIPM 2010 en adelante '!L150</f>
        <v>6.4799508731354205E-2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507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507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498" t="s">
        <v>85</v>
      </c>
      <c r="C50" s="498"/>
      <c r="D50" s="498"/>
      <c r="E50" s="498"/>
      <c r="F50" s="498"/>
      <c r="G50" s="498"/>
      <c r="H50" s="498"/>
      <c r="I50" s="498"/>
      <c r="J50" s="498"/>
      <c r="K50" s="498"/>
    </row>
    <row r="51" spans="2:11" x14ac:dyDescent="0.2">
      <c r="D51" s="214"/>
    </row>
  </sheetData>
  <mergeCells count="11">
    <mergeCell ref="M35:M36"/>
    <mergeCell ref="G5:G6"/>
    <mergeCell ref="H5:H6"/>
    <mergeCell ref="I5:I6"/>
    <mergeCell ref="J5:J6"/>
    <mergeCell ref="B50:K50"/>
    <mergeCell ref="B5:B6"/>
    <mergeCell ref="C4:F4"/>
    <mergeCell ref="H4:J4"/>
    <mergeCell ref="C3:J3"/>
    <mergeCell ref="D5:E5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42">
    <pageSetUpPr fitToPage="1"/>
  </sheetPr>
  <dimension ref="A1:W158"/>
  <sheetViews>
    <sheetView workbookViewId="0">
      <pane ySplit="5" topLeftCell="A142" activePane="bottomLeft" state="frozen"/>
      <selection activeCell="B50" sqref="B50:K50"/>
      <selection pane="bottomLeft" activeCell="A153" sqref="A153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3" bestFit="1" customWidth="1"/>
    <col min="7" max="13" width="13.140625" style="353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13" t="s">
        <v>37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5"/>
    </row>
    <row r="2" spans="1:17" ht="14.25" thickTop="1" thickBot="1" x14ac:dyDescent="0.25">
      <c r="A2" s="264" t="s">
        <v>36</v>
      </c>
      <c r="B2" s="528" t="s">
        <v>1</v>
      </c>
      <c r="C2" s="529"/>
      <c r="D2" s="529"/>
      <c r="E2" s="530"/>
      <c r="F2" s="538" t="s">
        <v>34</v>
      </c>
      <c r="G2" s="539"/>
      <c r="H2" s="540" t="s">
        <v>2</v>
      </c>
      <c r="I2" s="541"/>
      <c r="J2" s="541"/>
      <c r="K2" s="541"/>
      <c r="L2" s="541"/>
      <c r="M2" s="542"/>
    </row>
    <row r="3" spans="1:17" ht="13.5" thickTop="1" x14ac:dyDescent="0.2">
      <c r="A3" s="536" t="s">
        <v>39</v>
      </c>
      <c r="B3" s="31" t="s">
        <v>3</v>
      </c>
      <c r="C3" s="2" t="s">
        <v>4</v>
      </c>
      <c r="D3" s="3"/>
      <c r="E3" s="33" t="s">
        <v>5</v>
      </c>
      <c r="F3" s="285" t="s">
        <v>16</v>
      </c>
      <c r="G3" s="286" t="s">
        <v>6</v>
      </c>
      <c r="H3" s="287" t="s">
        <v>16</v>
      </c>
      <c r="I3" s="288" t="s">
        <v>6</v>
      </c>
      <c r="J3" s="289" t="s">
        <v>16</v>
      </c>
      <c r="K3" s="289" t="s">
        <v>6</v>
      </c>
      <c r="L3" s="289" t="s">
        <v>16</v>
      </c>
      <c r="M3" s="290" t="s">
        <v>6</v>
      </c>
    </row>
    <row r="4" spans="1:17" s="283" customFormat="1" ht="17.25" customHeight="1" thickBot="1" x14ac:dyDescent="0.25">
      <c r="A4" s="537"/>
      <c r="B4" s="279" t="s">
        <v>7</v>
      </c>
      <c r="C4" s="280" t="s">
        <v>8</v>
      </c>
      <c r="D4" s="280" t="s">
        <v>9</v>
      </c>
      <c r="E4" s="281" t="s">
        <v>10</v>
      </c>
      <c r="F4" s="531" t="s">
        <v>11</v>
      </c>
      <c r="G4" s="532"/>
      <c r="H4" s="533" t="s">
        <v>12</v>
      </c>
      <c r="I4" s="534"/>
      <c r="J4" s="526" t="s">
        <v>13</v>
      </c>
      <c r="K4" s="535"/>
      <c r="L4" s="526" t="s">
        <v>14</v>
      </c>
      <c r="M4" s="527"/>
      <c r="N4" s="282"/>
      <c r="O4" s="282"/>
      <c r="P4" s="282"/>
      <c r="Q4" s="282"/>
    </row>
    <row r="5" spans="1:17" ht="15.75" customHeight="1" thickBot="1" x14ac:dyDescent="0.25">
      <c r="A5" s="64" t="s">
        <v>40</v>
      </c>
      <c r="B5" s="252">
        <v>100.22</v>
      </c>
      <c r="C5" s="253">
        <v>101.09</v>
      </c>
      <c r="D5" s="253">
        <v>89.68</v>
      </c>
      <c r="E5" s="254">
        <v>89.14</v>
      </c>
      <c r="F5" s="255" t="s">
        <v>35</v>
      </c>
      <c r="G5" s="256">
        <v>100</v>
      </c>
      <c r="H5" s="257" t="s">
        <v>35</v>
      </c>
      <c r="I5" s="258">
        <v>100</v>
      </c>
      <c r="J5" s="255" t="s">
        <v>35</v>
      </c>
      <c r="K5" s="258">
        <v>100</v>
      </c>
      <c r="L5" s="255" t="s">
        <v>35</v>
      </c>
      <c r="M5" s="256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1">
        <v>391.55</v>
      </c>
      <c r="C6" s="251">
        <v>394.08</v>
      </c>
      <c r="D6" s="251">
        <v>467.44</v>
      </c>
      <c r="E6" s="364">
        <v>359.27</v>
      </c>
      <c r="F6" s="291"/>
      <c r="G6" s="292">
        <v>620.29</v>
      </c>
      <c r="H6" s="334"/>
      <c r="I6" s="293">
        <v>717.4914</v>
      </c>
      <c r="J6" s="335"/>
      <c r="K6" s="294">
        <v>778.10800000000006</v>
      </c>
      <c r="L6" s="335"/>
      <c r="M6" s="292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6"/>
      <c r="G7" s="337"/>
      <c r="H7" s="338"/>
      <c r="I7" s="338"/>
      <c r="J7" s="338"/>
      <c r="K7" s="338"/>
      <c r="L7" s="338"/>
      <c r="M7" s="337"/>
    </row>
    <row r="8" spans="1:17" x14ac:dyDescent="0.2">
      <c r="A8" s="358" t="s">
        <v>43</v>
      </c>
      <c r="B8" s="354">
        <v>396.84</v>
      </c>
      <c r="C8" s="67">
        <v>399.15</v>
      </c>
      <c r="D8" s="67">
        <v>478.62</v>
      </c>
      <c r="E8" s="174">
        <v>367.41</v>
      </c>
      <c r="F8" s="295">
        <f>+G8/G6-1</f>
        <v>8.2703251704847602E-3</v>
      </c>
      <c r="G8" s="296">
        <v>625.41999999999996</v>
      </c>
      <c r="H8" s="295">
        <f>+I8/I6-1</f>
        <v>1.329995035480569E-2</v>
      </c>
      <c r="I8" s="297">
        <v>727.03399999999999</v>
      </c>
      <c r="J8" s="295">
        <f>+K8/K6-1</f>
        <v>1.8500002570337237E-2</v>
      </c>
      <c r="K8" s="297">
        <v>792.50300000000004</v>
      </c>
      <c r="L8" s="339">
        <v>0</v>
      </c>
      <c r="M8" s="296">
        <v>607.8836</v>
      </c>
    </row>
    <row r="9" spans="1:17" x14ac:dyDescent="0.2">
      <c r="A9" s="359" t="s">
        <v>47</v>
      </c>
      <c r="B9" s="355">
        <v>402.94</v>
      </c>
      <c r="C9" s="66">
        <v>405.67</v>
      </c>
      <c r="D9" s="66">
        <v>490.06</v>
      </c>
      <c r="E9" s="176">
        <v>368.2</v>
      </c>
      <c r="F9" s="298">
        <f>+G9/G8-1</f>
        <v>1.0440983658981384E-2</v>
      </c>
      <c r="G9" s="299">
        <v>631.95000000000005</v>
      </c>
      <c r="H9" s="298">
        <f>+I9/I8-1</f>
        <v>8.8000011003612766E-3</v>
      </c>
      <c r="I9" s="300">
        <v>733.43190000000004</v>
      </c>
      <c r="J9" s="298">
        <f>+K9/K8-1</f>
        <v>1.3000581701267944E-3</v>
      </c>
      <c r="K9" s="300">
        <v>793.53330000000005</v>
      </c>
      <c r="L9" s="340">
        <v>2.1399999999999999E-2</v>
      </c>
      <c r="M9" s="299">
        <v>620.89229999999998</v>
      </c>
    </row>
    <row r="10" spans="1:17" x14ac:dyDescent="0.2">
      <c r="A10" s="360" t="s">
        <v>63</v>
      </c>
      <c r="B10" s="355">
        <v>413.79</v>
      </c>
      <c r="C10" s="66">
        <v>416.28</v>
      </c>
      <c r="D10" s="66">
        <v>500.92</v>
      </c>
      <c r="E10" s="176">
        <v>382.1</v>
      </c>
      <c r="F10" s="298">
        <f t="shared" ref="F10:J19" si="0">+G10/G9-1</f>
        <v>3.8009336181659803E-2</v>
      </c>
      <c r="G10" s="299">
        <v>655.97</v>
      </c>
      <c r="H10" s="298">
        <f t="shared" si="0"/>
        <v>3.5499955755946555E-2</v>
      </c>
      <c r="I10" s="300">
        <v>759.4686999999999</v>
      </c>
      <c r="J10" s="298">
        <f t="shared" si="0"/>
        <v>3.5000043476436371E-2</v>
      </c>
      <c r="K10" s="300">
        <v>821.30700000000002</v>
      </c>
      <c r="L10" s="340">
        <v>0</v>
      </c>
      <c r="M10" s="299">
        <v>648.39779999999996</v>
      </c>
    </row>
    <row r="11" spans="1:17" x14ac:dyDescent="0.2">
      <c r="A11" s="359" t="s">
        <v>29</v>
      </c>
      <c r="B11" s="355">
        <v>413.79</v>
      </c>
      <c r="C11" s="66">
        <v>416.28</v>
      </c>
      <c r="D11" s="66">
        <v>500.92</v>
      </c>
      <c r="E11" s="176">
        <v>382.1</v>
      </c>
      <c r="F11" s="298">
        <f t="shared" si="0"/>
        <v>1.076268731801755E-2</v>
      </c>
      <c r="G11" s="299">
        <v>663.03</v>
      </c>
      <c r="H11" s="298">
        <f t="shared" si="0"/>
        <v>1.8900054735633054E-2</v>
      </c>
      <c r="I11" s="300">
        <v>773.82270000000005</v>
      </c>
      <c r="J11" s="298">
        <f t="shared" si="0"/>
        <v>5.219996907368385E-2</v>
      </c>
      <c r="K11" s="300">
        <v>864.17920000000004</v>
      </c>
      <c r="L11" s="340">
        <v>0</v>
      </c>
      <c r="M11" s="299">
        <v>648.39779999999996</v>
      </c>
    </row>
    <row r="12" spans="1:17" x14ac:dyDescent="0.2">
      <c r="A12" s="359" t="s">
        <v>44</v>
      </c>
      <c r="B12" s="356">
        <v>418.79</v>
      </c>
      <c r="C12" s="119">
        <v>421.37</v>
      </c>
      <c r="D12" s="119">
        <v>504.36</v>
      </c>
      <c r="E12" s="177">
        <v>386.01</v>
      </c>
      <c r="F12" s="291">
        <f t="shared" si="0"/>
        <v>8.1444278539433146E-3</v>
      </c>
      <c r="G12" s="299">
        <v>668.43</v>
      </c>
      <c r="H12" s="291">
        <f t="shared" si="0"/>
        <v>6.9000302007165004E-3</v>
      </c>
      <c r="I12" s="300">
        <v>779.16210000000001</v>
      </c>
      <c r="J12" s="291">
        <f t="shared" si="0"/>
        <v>2.3999651924047072E-3</v>
      </c>
      <c r="K12" s="300">
        <v>866.25320000000011</v>
      </c>
      <c r="L12" s="335">
        <v>0</v>
      </c>
      <c r="M12" s="299">
        <v>648.39779999999996</v>
      </c>
    </row>
    <row r="13" spans="1:17" x14ac:dyDescent="0.2">
      <c r="A13" s="270" t="s">
        <v>38</v>
      </c>
      <c r="B13" s="355">
        <v>423.88</v>
      </c>
      <c r="C13" s="66">
        <v>426.81</v>
      </c>
      <c r="D13" s="66">
        <v>512.05999999999995</v>
      </c>
      <c r="E13" s="176">
        <v>386.64</v>
      </c>
      <c r="F13" s="298">
        <f t="shared" si="0"/>
        <v>1.2252591894439391E-2</v>
      </c>
      <c r="G13" s="299">
        <v>676.62</v>
      </c>
      <c r="H13" s="298">
        <f t="shared" si="0"/>
        <v>2.0399991221338842E-2</v>
      </c>
      <c r="I13" s="300">
        <v>795.05700000000002</v>
      </c>
      <c r="J13" s="298">
        <f t="shared" si="0"/>
        <v>5.7200019578571126E-2</v>
      </c>
      <c r="K13" s="300">
        <v>915.80289999999991</v>
      </c>
      <c r="L13" s="340">
        <v>0</v>
      </c>
      <c r="M13" s="299">
        <v>648.39779999999996</v>
      </c>
    </row>
    <row r="14" spans="1:17" x14ac:dyDescent="0.2">
      <c r="A14" s="270" t="s">
        <v>45</v>
      </c>
      <c r="B14" s="356">
        <v>427.98</v>
      </c>
      <c r="C14" s="119">
        <v>431.21</v>
      </c>
      <c r="D14" s="119">
        <v>515.92999999999995</v>
      </c>
      <c r="E14" s="177">
        <v>386.86</v>
      </c>
      <c r="F14" s="298">
        <f t="shared" si="0"/>
        <v>5.0515799119150939E-2</v>
      </c>
      <c r="G14" s="299">
        <v>710.8</v>
      </c>
      <c r="H14" s="298">
        <f t="shared" si="0"/>
        <v>4.2799950192250247E-2</v>
      </c>
      <c r="I14" s="300">
        <v>829.08539999999994</v>
      </c>
      <c r="J14" s="298">
        <f t="shared" si="0"/>
        <v>3.999768945917026E-4</v>
      </c>
      <c r="K14" s="300">
        <v>916.16919999999993</v>
      </c>
      <c r="L14" s="340">
        <v>0.13</v>
      </c>
      <c r="M14" s="299">
        <v>732.68949999999995</v>
      </c>
    </row>
    <row r="15" spans="1:17" x14ac:dyDescent="0.2">
      <c r="A15" s="270" t="s">
        <v>52</v>
      </c>
      <c r="B15" s="355">
        <v>432.25</v>
      </c>
      <c r="C15" s="66">
        <v>435.83</v>
      </c>
      <c r="D15" s="66">
        <v>528.05999999999995</v>
      </c>
      <c r="E15" s="176">
        <v>386.81</v>
      </c>
      <c r="F15" s="301">
        <f t="shared" si="0"/>
        <v>5.5289814293755235E-3</v>
      </c>
      <c r="G15" s="299">
        <v>714.73</v>
      </c>
      <c r="H15" s="301">
        <f t="shared" si="0"/>
        <v>4.6000086360222792E-3</v>
      </c>
      <c r="I15" s="300">
        <v>832.89919999999995</v>
      </c>
      <c r="J15" s="301">
        <f t="shared" si="0"/>
        <v>7.9996140450910858E-4</v>
      </c>
      <c r="K15" s="300">
        <v>916.90210000000002</v>
      </c>
      <c r="L15" s="341">
        <v>0</v>
      </c>
      <c r="M15" s="299">
        <v>732.68949999999995</v>
      </c>
    </row>
    <row r="16" spans="1:17" x14ac:dyDescent="0.2">
      <c r="A16" s="270" t="s">
        <v>53</v>
      </c>
      <c r="B16" s="355">
        <v>436.28</v>
      </c>
      <c r="C16" s="66">
        <v>440.04</v>
      </c>
      <c r="D16" s="66">
        <v>538.04</v>
      </c>
      <c r="E16" s="176">
        <v>388.44</v>
      </c>
      <c r="F16" s="298">
        <f t="shared" si="0"/>
        <v>3.2179984049920396E-3</v>
      </c>
      <c r="G16" s="299">
        <v>717.03</v>
      </c>
      <c r="H16" s="298">
        <f t="shared" si="0"/>
        <v>3.8999917396969064E-3</v>
      </c>
      <c r="I16" s="300">
        <v>836.14750000000004</v>
      </c>
      <c r="J16" s="298">
        <f t="shared" si="0"/>
        <v>4.0004270903071237E-4</v>
      </c>
      <c r="K16" s="300">
        <v>917.26890000000003</v>
      </c>
      <c r="L16" s="340">
        <v>0</v>
      </c>
      <c r="M16" s="299">
        <v>732.68949999999995</v>
      </c>
    </row>
    <row r="17" spans="1:23" x14ac:dyDescent="0.2">
      <c r="A17" s="359" t="s">
        <v>46</v>
      </c>
      <c r="B17" s="355">
        <v>440.23</v>
      </c>
      <c r="C17" s="66">
        <v>443.84</v>
      </c>
      <c r="D17" s="66" t="s">
        <v>54</v>
      </c>
      <c r="E17" s="176">
        <v>394.26</v>
      </c>
      <c r="F17" s="298">
        <f t="shared" si="0"/>
        <v>1.6373094570659497E-2</v>
      </c>
      <c r="G17" s="299">
        <v>728.77</v>
      </c>
      <c r="H17" s="298">
        <f t="shared" si="0"/>
        <v>4.5000433535948847E-3</v>
      </c>
      <c r="I17" s="300">
        <v>839.91020000000003</v>
      </c>
      <c r="J17" s="298">
        <f t="shared" si="0"/>
        <v>0</v>
      </c>
      <c r="K17" s="300">
        <v>917.26890000000003</v>
      </c>
      <c r="L17" s="340">
        <v>0</v>
      </c>
      <c r="M17" s="299">
        <v>732.68949999999995</v>
      </c>
    </row>
    <row r="18" spans="1:23" x14ac:dyDescent="0.2">
      <c r="A18" s="359" t="s">
        <v>41</v>
      </c>
      <c r="B18" s="356">
        <v>444.38</v>
      </c>
      <c r="C18" s="119">
        <v>448.04</v>
      </c>
      <c r="D18" s="119">
        <v>548.91999999999996</v>
      </c>
      <c r="E18" s="177">
        <v>397.75</v>
      </c>
      <c r="F18" s="298">
        <f t="shared" si="0"/>
        <v>2.6894630679089371E-2</v>
      </c>
      <c r="G18" s="299">
        <v>748.37</v>
      </c>
      <c r="H18" s="298">
        <f t="shared" si="0"/>
        <v>2.0600059387301028E-2</v>
      </c>
      <c r="I18" s="300">
        <v>857.2124</v>
      </c>
      <c r="J18" s="298">
        <f t="shared" si="0"/>
        <v>0</v>
      </c>
      <c r="K18" s="300">
        <v>917.26890000000003</v>
      </c>
      <c r="L18" s="340">
        <v>5.3499999999999999E-2</v>
      </c>
      <c r="M18" s="299">
        <v>771.88839999999993</v>
      </c>
    </row>
    <row r="19" spans="1:23" ht="13.5" thickBot="1" x14ac:dyDescent="0.25">
      <c r="A19" s="361" t="s">
        <v>42</v>
      </c>
      <c r="B19" s="357">
        <v>448.57</v>
      </c>
      <c r="C19" s="121">
        <v>452.16</v>
      </c>
      <c r="D19" s="121">
        <v>552.02</v>
      </c>
      <c r="E19" s="168">
        <v>402.94</v>
      </c>
      <c r="F19" s="302">
        <f t="shared" si="0"/>
        <v>4.5832943597416964E-3</v>
      </c>
      <c r="G19" s="303">
        <v>751.8</v>
      </c>
      <c r="H19" s="302">
        <f t="shared" si="0"/>
        <v>7.5999833880144863E-3</v>
      </c>
      <c r="I19" s="304">
        <v>863.72720000000004</v>
      </c>
      <c r="J19" s="302">
        <f t="shared" si="0"/>
        <v>8.0000532014112835E-3</v>
      </c>
      <c r="K19" s="304">
        <v>924.60710000000006</v>
      </c>
      <c r="L19" s="342">
        <v>0</v>
      </c>
      <c r="M19" s="303">
        <v>771.88839999999993</v>
      </c>
    </row>
    <row r="20" spans="1:23" ht="16.5" customHeight="1" thickBot="1" x14ac:dyDescent="0.25">
      <c r="A20" s="543">
        <v>2011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5"/>
      <c r="N20" s="28"/>
      <c r="O20" s="224"/>
      <c r="Q20" s="215"/>
      <c r="U20" s="28"/>
      <c r="V20" s="28"/>
      <c r="W20" s="28"/>
    </row>
    <row r="21" spans="1:23" x14ac:dyDescent="0.2">
      <c r="A21" s="358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5">
        <f>+G21/G19-1</f>
        <v>9.9760574620910702E-3</v>
      </c>
      <c r="G21" s="305">
        <v>759.3</v>
      </c>
      <c r="H21" s="295">
        <f>+I21/I19-1</f>
        <v>1.6300053998530961E-2</v>
      </c>
      <c r="I21" s="305">
        <v>877.80600000000004</v>
      </c>
      <c r="J21" s="295">
        <f>+K21/K19-1</f>
        <v>1.0300050691801843E-2</v>
      </c>
      <c r="K21" s="305">
        <v>934.13059999999996</v>
      </c>
      <c r="L21" s="343">
        <v>0</v>
      </c>
      <c r="M21" s="306">
        <v>771.88839999999993</v>
      </c>
    </row>
    <row r="22" spans="1:23" x14ac:dyDescent="0.2">
      <c r="A22" s="359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8">
        <f>+G22/G21-1</f>
        <v>1.1115501119452142E-2</v>
      </c>
      <c r="G22" s="300">
        <v>767.74</v>
      </c>
      <c r="H22" s="298">
        <f>+I22/I21-1</f>
        <v>1.2299984278986598E-2</v>
      </c>
      <c r="I22" s="300">
        <v>888.60300000000007</v>
      </c>
      <c r="J22" s="298">
        <f>+K22/K21-1</f>
        <v>2.1400005523853016E-2</v>
      </c>
      <c r="K22" s="300">
        <v>954.12100000000009</v>
      </c>
      <c r="L22" s="340">
        <v>0</v>
      </c>
      <c r="M22" s="299">
        <v>771.88839999999993</v>
      </c>
    </row>
    <row r="23" spans="1:23" x14ac:dyDescent="0.2">
      <c r="A23" s="360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8">
        <f t="shared" ref="F23:F32" si="1">+G23/G22-1</f>
        <v>3.2237476228931694E-2</v>
      </c>
      <c r="G23" s="300">
        <v>792.49</v>
      </c>
      <c r="H23" s="298">
        <f t="shared" ref="H23:J32" si="2">+I23/I22-1</f>
        <v>2.7399975016964895E-2</v>
      </c>
      <c r="I23" s="300">
        <v>912.9507000000001</v>
      </c>
      <c r="J23" s="298">
        <f t="shared" si="2"/>
        <v>1.4299968243021599E-2</v>
      </c>
      <c r="K23" s="300">
        <v>967.76490000000001</v>
      </c>
      <c r="L23" s="340">
        <v>6.2300000000000001E-2</v>
      </c>
      <c r="M23" s="299">
        <v>819.97699999999998</v>
      </c>
    </row>
    <row r="24" spans="1:23" x14ac:dyDescent="0.2">
      <c r="A24" s="359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8">
        <f t="shared" si="1"/>
        <v>1.0246186071748653E-2</v>
      </c>
      <c r="G24" s="300">
        <v>800.61</v>
      </c>
      <c r="H24" s="298">
        <f t="shared" si="2"/>
        <v>1.4800032466156132E-2</v>
      </c>
      <c r="I24" s="300">
        <v>926.4624</v>
      </c>
      <c r="J24" s="298">
        <f t="shared" si="2"/>
        <v>2.1300007884146099E-2</v>
      </c>
      <c r="K24" s="300">
        <v>988.37829999999997</v>
      </c>
      <c r="L24" s="340">
        <v>1.8200000000000001E-2</v>
      </c>
      <c r="M24" s="299">
        <v>834.90059999999994</v>
      </c>
    </row>
    <row r="25" spans="1:23" x14ac:dyDescent="0.2">
      <c r="A25" s="359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1">
        <f t="shared" si="1"/>
        <v>1.4813704550280526E-2</v>
      </c>
      <c r="G25" s="307">
        <v>812.47</v>
      </c>
      <c r="H25" s="291">
        <f t="shared" si="2"/>
        <v>1.8100032985688408E-2</v>
      </c>
      <c r="I25" s="307">
        <v>943.23140000000001</v>
      </c>
      <c r="J25" s="291">
        <f t="shared" si="2"/>
        <v>4.8900001143286964E-2</v>
      </c>
      <c r="K25" s="307">
        <v>1036.71</v>
      </c>
      <c r="L25" s="346">
        <v>0</v>
      </c>
      <c r="M25" s="308">
        <v>834.90059999999994</v>
      </c>
    </row>
    <row r="26" spans="1:23" x14ac:dyDescent="0.2">
      <c r="A26" s="270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8">
        <f t="shared" si="1"/>
        <v>2.012381995642909E-2</v>
      </c>
      <c r="G26" s="300">
        <v>828.82</v>
      </c>
      <c r="H26" s="298">
        <f t="shared" si="2"/>
        <v>3.1599987023332776E-2</v>
      </c>
      <c r="I26" s="300">
        <v>973.03750000000002</v>
      </c>
      <c r="J26" s="298">
        <f t="shared" si="2"/>
        <v>8.9800040512776125E-2</v>
      </c>
      <c r="K26" s="300">
        <v>1129.8066000000001</v>
      </c>
      <c r="L26" s="340">
        <v>0</v>
      </c>
      <c r="M26" s="299">
        <v>834.90059999999994</v>
      </c>
    </row>
    <row r="27" spans="1:23" x14ac:dyDescent="0.2">
      <c r="A27" s="270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8">
        <f t="shared" si="1"/>
        <v>6.9134432084167807E-2</v>
      </c>
      <c r="G27" s="300">
        <v>886.12</v>
      </c>
      <c r="H27" s="298">
        <f t="shared" si="2"/>
        <v>6.1200005138548175E-2</v>
      </c>
      <c r="I27" s="300">
        <v>1032.5874000000001</v>
      </c>
      <c r="J27" s="298">
        <f t="shared" si="2"/>
        <v>6.16000118958413E-2</v>
      </c>
      <c r="K27" s="300">
        <v>1199.4027000000001</v>
      </c>
      <c r="L27" s="340">
        <v>0.12</v>
      </c>
      <c r="M27" s="299">
        <v>935.0886999999999</v>
      </c>
    </row>
    <row r="28" spans="1:23" x14ac:dyDescent="0.2">
      <c r="A28" s="270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1">
        <f t="shared" si="1"/>
        <v>1.8112670970071632E-2</v>
      </c>
      <c r="G28" s="300">
        <v>902.17</v>
      </c>
      <c r="H28" s="301">
        <f t="shared" si="2"/>
        <v>2.8799983420289665E-2</v>
      </c>
      <c r="I28" s="300">
        <v>1062.3259</v>
      </c>
      <c r="J28" s="301">
        <f t="shared" si="2"/>
        <v>6.4800004202091532E-2</v>
      </c>
      <c r="K28" s="300">
        <v>1277.124</v>
      </c>
      <c r="L28" s="340">
        <v>0</v>
      </c>
      <c r="M28" s="299">
        <v>935.0886999999999</v>
      </c>
    </row>
    <row r="29" spans="1:23" x14ac:dyDescent="0.2">
      <c r="A29" s="270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8">
        <f t="shared" si="1"/>
        <v>1.062992562377385E-2</v>
      </c>
      <c r="G29" s="309">
        <v>911.76</v>
      </c>
      <c r="H29" s="298">
        <f t="shared" si="2"/>
        <v>1.5799953667702038E-2</v>
      </c>
      <c r="I29" s="309">
        <v>1079.1106</v>
      </c>
      <c r="J29" s="298">
        <f t="shared" si="2"/>
        <v>2.8399983086998537E-2</v>
      </c>
      <c r="K29" s="309">
        <v>1313.3942999999999</v>
      </c>
      <c r="L29" s="340">
        <v>0</v>
      </c>
      <c r="M29" s="310">
        <v>935.0886999999999</v>
      </c>
    </row>
    <row r="30" spans="1:23" x14ac:dyDescent="0.2">
      <c r="A30" s="359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8">
        <f t="shared" si="1"/>
        <v>6.141967184346786E-3</v>
      </c>
      <c r="G30" s="300">
        <v>917.36</v>
      </c>
      <c r="H30" s="298">
        <f t="shared" si="2"/>
        <v>8.4999628397683935E-3</v>
      </c>
      <c r="I30" s="300">
        <v>1088.2830000000001</v>
      </c>
      <c r="J30" s="298">
        <f t="shared" si="2"/>
        <v>1.1100017717451616E-2</v>
      </c>
      <c r="K30" s="300">
        <v>1327.973</v>
      </c>
      <c r="L30" s="340">
        <v>0</v>
      </c>
      <c r="M30" s="299">
        <v>935.0886999999999</v>
      </c>
    </row>
    <row r="31" spans="1:23" x14ac:dyDescent="0.2">
      <c r="A31" s="359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8">
        <f t="shared" si="1"/>
        <v>2.733932153135088E-2</v>
      </c>
      <c r="G31" s="293">
        <v>942.44</v>
      </c>
      <c r="H31" s="298">
        <f t="shared" si="2"/>
        <v>2.5400010842767662E-2</v>
      </c>
      <c r="I31" s="293">
        <v>1115.9253999999999</v>
      </c>
      <c r="J31" s="298">
        <f t="shared" si="2"/>
        <v>1.3699977333876401E-2</v>
      </c>
      <c r="K31" s="293">
        <v>1346.1661999999999</v>
      </c>
      <c r="L31" s="346">
        <v>5.3600000000000002E-2</v>
      </c>
      <c r="M31" s="292">
        <v>985.20949999999993</v>
      </c>
    </row>
    <row r="32" spans="1:23" ht="13.5" thickBot="1" x14ac:dyDescent="0.25">
      <c r="A32" s="361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2">
        <f t="shared" si="1"/>
        <v>1.3815203089851957E-2</v>
      </c>
      <c r="G32" s="304">
        <v>955.46</v>
      </c>
      <c r="H32" s="302">
        <f t="shared" si="2"/>
        <v>2.2800000788583352E-2</v>
      </c>
      <c r="I32" s="304">
        <v>1141.3685</v>
      </c>
      <c r="J32" s="302">
        <f t="shared" si="2"/>
        <v>3.000001039990452E-2</v>
      </c>
      <c r="K32" s="304">
        <v>1386.5511999999999</v>
      </c>
      <c r="L32" s="342">
        <v>0</v>
      </c>
      <c r="M32" s="303">
        <v>985.20949999999993</v>
      </c>
    </row>
    <row r="33" spans="1:23" ht="16.5" customHeight="1" thickBot="1" x14ac:dyDescent="0.25">
      <c r="A33" s="523">
        <v>2012</v>
      </c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5"/>
      <c r="N33" s="28"/>
      <c r="O33" s="224"/>
      <c r="Q33" s="215"/>
      <c r="U33" s="28"/>
      <c r="V33" s="28"/>
      <c r="W33" s="28"/>
    </row>
    <row r="34" spans="1:23" x14ac:dyDescent="0.2">
      <c r="A34" s="358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5">
        <f>+G34/G32-1</f>
        <v>1.4087455257153492E-2</v>
      </c>
      <c r="G34" s="297">
        <v>968.92</v>
      </c>
      <c r="H34" s="295">
        <f>+I34/I32-1</f>
        <v>2.2299984623721514E-2</v>
      </c>
      <c r="I34" s="297">
        <v>1166.8210000000001</v>
      </c>
      <c r="J34" s="295">
        <f>+K34/K32-1</f>
        <v>5.3599968035799916E-2</v>
      </c>
      <c r="K34" s="297">
        <v>1460.8703</v>
      </c>
      <c r="L34" s="362">
        <v>0</v>
      </c>
      <c r="M34" s="296">
        <v>985.20949999999993</v>
      </c>
    </row>
    <row r="35" spans="1:23" x14ac:dyDescent="0.2">
      <c r="A35" s="359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8">
        <f>+G35/G34-1</f>
        <v>2.0599999999999952E-2</v>
      </c>
      <c r="G35" s="300">
        <v>988.87975199999994</v>
      </c>
      <c r="H35" s="298">
        <f>+I35/I34-1</f>
        <v>7.4000210829252566E-3</v>
      </c>
      <c r="I35" s="300">
        <v>1175.4555</v>
      </c>
      <c r="J35" s="298">
        <f>+K35/K34-1</f>
        <v>5.7999673208495306E-3</v>
      </c>
      <c r="K35" s="300">
        <v>1469.3432999999998</v>
      </c>
      <c r="L35" s="363">
        <v>9.7999999999999997E-3</v>
      </c>
      <c r="M35" s="299">
        <v>994.86460000000011</v>
      </c>
    </row>
    <row r="36" spans="1:23" x14ac:dyDescent="0.2">
      <c r="A36" s="360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8">
        <f t="shared" ref="F36:F45" si="3">+G36/G35-1</f>
        <v>3.9964664985880027E-2</v>
      </c>
      <c r="G36" s="300">
        <v>1028.4000000000001</v>
      </c>
      <c r="H36" s="298">
        <f t="shared" ref="H36:J45" si="4">+I36/I35-1</f>
        <v>4.4700033306237286E-2</v>
      </c>
      <c r="I36" s="300">
        <v>1227.9983999999999</v>
      </c>
      <c r="J36" s="298">
        <f t="shared" si="4"/>
        <v>3.4600014850171723E-2</v>
      </c>
      <c r="K36" s="300">
        <v>1520.1826000000001</v>
      </c>
      <c r="L36" s="340">
        <v>5.0799999999999998E-2</v>
      </c>
      <c r="M36" s="299">
        <v>1045.4036999999998</v>
      </c>
    </row>
    <row r="37" spans="1:23" x14ac:dyDescent="0.2">
      <c r="A37" s="359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8">
        <f t="shared" si="3"/>
        <v>1.4741345779851978E-2</v>
      </c>
      <c r="G37" s="311">
        <v>1043.56</v>
      </c>
      <c r="H37" s="298">
        <f t="shared" si="4"/>
        <v>2.1200027622185758E-2</v>
      </c>
      <c r="I37" s="311">
        <v>1254.0319999999999</v>
      </c>
      <c r="J37" s="298">
        <f t="shared" si="4"/>
        <v>4.6400017997837883E-2</v>
      </c>
      <c r="K37" s="311">
        <v>1590.7191</v>
      </c>
      <c r="L37" s="344">
        <v>0</v>
      </c>
      <c r="M37" s="299">
        <v>1045.4036999999998</v>
      </c>
    </row>
    <row r="38" spans="1:23" x14ac:dyDescent="0.2">
      <c r="A38" s="359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1">
        <f t="shared" si="3"/>
        <v>5.3959523170684864E-2</v>
      </c>
      <c r="G38" s="311">
        <v>1099.8699999999999</v>
      </c>
      <c r="H38" s="291">
        <f t="shared" si="4"/>
        <v>6.4999936205776265E-3</v>
      </c>
      <c r="I38" s="311">
        <v>1262.1832000000002</v>
      </c>
      <c r="J38" s="291">
        <f t="shared" si="4"/>
        <v>0</v>
      </c>
      <c r="K38" s="311">
        <v>1590.7191</v>
      </c>
      <c r="L38" s="344">
        <v>0</v>
      </c>
      <c r="M38" s="299">
        <v>1045.4036999999998</v>
      </c>
    </row>
    <row r="39" spans="1:23" x14ac:dyDescent="0.2">
      <c r="A39" s="270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8">
        <f t="shared" si="3"/>
        <v>4.955131060943696E-3</v>
      </c>
      <c r="G39" s="311">
        <v>1105.32</v>
      </c>
      <c r="H39" s="298">
        <f t="shared" si="4"/>
        <v>6.0000006338223333E-3</v>
      </c>
      <c r="I39" s="311">
        <v>1269.7563</v>
      </c>
      <c r="J39" s="298">
        <f t="shared" si="4"/>
        <v>5.2999929402997026E-3</v>
      </c>
      <c r="K39" s="311">
        <v>1599.1498999999999</v>
      </c>
      <c r="L39" s="344">
        <v>0</v>
      </c>
      <c r="M39" s="312">
        <v>1045.4036999999998</v>
      </c>
    </row>
    <row r="40" spans="1:23" x14ac:dyDescent="0.2">
      <c r="A40" s="270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8">
        <f t="shared" si="3"/>
        <v>6.2081569138349169E-2</v>
      </c>
      <c r="G40" s="311">
        <v>1173.94</v>
      </c>
      <c r="H40" s="298">
        <f t="shared" si="4"/>
        <v>5.130000142547031E-2</v>
      </c>
      <c r="I40" s="311">
        <v>1334.8948</v>
      </c>
      <c r="J40" s="298">
        <f t="shared" si="4"/>
        <v>2.2699998292843082E-2</v>
      </c>
      <c r="K40" s="311">
        <v>1635.4505999999999</v>
      </c>
      <c r="L40" s="344">
        <v>0.125</v>
      </c>
      <c r="M40" s="312">
        <v>1176.0791999999999</v>
      </c>
    </row>
    <row r="41" spans="1:23" ht="13.15" customHeight="1" x14ac:dyDescent="0.2">
      <c r="A41" s="270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1">
        <f t="shared" si="3"/>
        <v>1.0894935005196116E-2</v>
      </c>
      <c r="G41" s="311">
        <v>1186.73</v>
      </c>
      <c r="H41" s="301">
        <f t="shared" si="4"/>
        <v>1.5799971653196909E-2</v>
      </c>
      <c r="I41" s="311">
        <v>1355.9860999999999</v>
      </c>
      <c r="J41" s="301">
        <f t="shared" si="4"/>
        <v>0</v>
      </c>
      <c r="K41" s="311">
        <v>1635.4505999999999</v>
      </c>
      <c r="L41" s="344">
        <v>0</v>
      </c>
      <c r="M41" s="312">
        <v>1176.0791999999999</v>
      </c>
    </row>
    <row r="42" spans="1:23" x14ac:dyDescent="0.2">
      <c r="A42" s="270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8">
        <f t="shared" si="3"/>
        <v>7.6597035551473347E-3</v>
      </c>
      <c r="G42" s="311">
        <v>1195.82</v>
      </c>
      <c r="H42" s="298">
        <f t="shared" si="4"/>
        <v>1.0400032861693775E-2</v>
      </c>
      <c r="I42" s="311">
        <v>1370.0883999999999</v>
      </c>
      <c r="J42" s="298">
        <f t="shared" si="4"/>
        <v>4.2000045736632075E-3</v>
      </c>
      <c r="K42" s="311">
        <v>1642.3195000000001</v>
      </c>
      <c r="L42" s="344">
        <v>0</v>
      </c>
      <c r="M42" s="312">
        <v>1176.0791999999999</v>
      </c>
    </row>
    <row r="43" spans="1:23" x14ac:dyDescent="0.2">
      <c r="A43" s="359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8">
        <f t="shared" si="3"/>
        <v>4.2146811393017902E-3</v>
      </c>
      <c r="G43" s="311">
        <v>1200.8599999999999</v>
      </c>
      <c r="H43" s="298">
        <f t="shared" si="4"/>
        <v>5.5000100723430201E-3</v>
      </c>
      <c r="I43" s="311">
        <v>1377.6239</v>
      </c>
      <c r="J43" s="298">
        <f t="shared" si="4"/>
        <v>1.0500027552495128E-2</v>
      </c>
      <c r="K43" s="311">
        <v>1659.5639000000001</v>
      </c>
      <c r="L43" s="344">
        <v>0</v>
      </c>
      <c r="M43" s="312">
        <v>1176.0791999999999</v>
      </c>
    </row>
    <row r="44" spans="1:23" x14ac:dyDescent="0.2">
      <c r="A44" s="359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8">
        <f t="shared" si="3"/>
        <v>3.0195026897390287E-2</v>
      </c>
      <c r="G44" s="311">
        <v>1237.1199999999999</v>
      </c>
      <c r="H44" s="298">
        <f t="shared" si="4"/>
        <v>2.1699971958965003E-2</v>
      </c>
      <c r="I44" s="311">
        <v>1407.5183</v>
      </c>
      <c r="J44" s="298">
        <f t="shared" si="4"/>
        <v>3.3999895996772445E-3</v>
      </c>
      <c r="K44" s="311">
        <v>1665.2064</v>
      </c>
      <c r="L44" s="344">
        <v>6.2199999999999998E-2</v>
      </c>
      <c r="M44" s="312">
        <v>1249.2313000000001</v>
      </c>
    </row>
    <row r="45" spans="1:23" ht="12.75" customHeight="1" thickBot="1" x14ac:dyDescent="0.25">
      <c r="A45" s="361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2">
        <f t="shared" si="3"/>
        <v>1.1494438696326936E-2</v>
      </c>
      <c r="G45" s="313">
        <v>1251.3399999999999</v>
      </c>
      <c r="H45" s="302">
        <f t="shared" si="4"/>
        <v>1.6599997314422188E-2</v>
      </c>
      <c r="I45" s="313">
        <v>1430.8831</v>
      </c>
      <c r="J45" s="302">
        <f t="shared" si="4"/>
        <v>1.4699979534068541E-2</v>
      </c>
      <c r="K45" s="313">
        <v>1689.6849</v>
      </c>
      <c r="L45" s="347">
        <v>2.3199999999999998E-2</v>
      </c>
      <c r="M45" s="314">
        <v>1278.2135000000001</v>
      </c>
    </row>
    <row r="46" spans="1:23" ht="16.5" customHeight="1" thickBot="1" x14ac:dyDescent="0.25">
      <c r="A46" s="523">
        <v>2013</v>
      </c>
      <c r="B46" s="524"/>
      <c r="C46" s="524"/>
      <c r="D46" s="524"/>
      <c r="E46" s="524"/>
      <c r="F46" s="524"/>
      <c r="G46" s="524"/>
      <c r="H46" s="524"/>
      <c r="I46" s="524"/>
      <c r="J46" s="524"/>
      <c r="K46" s="524"/>
      <c r="L46" s="524"/>
      <c r="M46" s="525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5">
        <f>+G47/G45-1</f>
        <v>1.9059568142950845E-2</v>
      </c>
      <c r="G47" s="297">
        <v>1275.19</v>
      </c>
      <c r="H47" s="295">
        <f>+I47/I45-1</f>
        <v>2.3500032951678573E-2</v>
      </c>
      <c r="I47" s="297">
        <v>1464.5089</v>
      </c>
      <c r="J47" s="295">
        <f>+K47/K45-1</f>
        <v>4.3099988642852916E-2</v>
      </c>
      <c r="K47" s="297">
        <v>1762.5102999999999</v>
      </c>
      <c r="L47" s="362">
        <v>0</v>
      </c>
      <c r="M47" s="296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8">
        <f>+G48/G47-1</f>
        <v>9.2143131611759355E-3</v>
      </c>
      <c r="G48" s="300">
        <v>1286.94</v>
      </c>
      <c r="H48" s="298">
        <f>+I48/I47-1</f>
        <v>4.7999708298120947E-3</v>
      </c>
      <c r="I48" s="300">
        <v>1471.5385000000001</v>
      </c>
      <c r="J48" s="298">
        <f>+K48/K47-1</f>
        <v>0</v>
      </c>
      <c r="K48" s="300">
        <v>1762.5102999999999</v>
      </c>
      <c r="L48" s="363">
        <v>1.0200000000000001E-2</v>
      </c>
      <c r="M48" s="299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8">
        <f t="shared" ref="F49:F58" si="5">+G49/G48-1</f>
        <v>2.4935117410290975E-2</v>
      </c>
      <c r="G49" s="300">
        <v>1319.03</v>
      </c>
      <c r="H49" s="298">
        <f t="shared" ref="H49:J58" si="6">+I49/I48-1</f>
        <v>1.8399994291688593E-2</v>
      </c>
      <c r="I49" s="300">
        <v>1498.6148000000001</v>
      </c>
      <c r="J49" s="298">
        <f t="shared" si="6"/>
        <v>3.5000079148475027E-3</v>
      </c>
      <c r="K49" s="300">
        <v>1768.6791000000001</v>
      </c>
      <c r="L49" s="340">
        <v>5.0200000000000002E-2</v>
      </c>
      <c r="M49" s="299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8">
        <f t="shared" si="5"/>
        <v>1.9051879032319308E-2</v>
      </c>
      <c r="G50" s="311">
        <v>1344.16</v>
      </c>
      <c r="H50" s="298">
        <f t="shared" si="6"/>
        <v>2.970002698491947E-2</v>
      </c>
      <c r="I50" s="311">
        <v>1543.1236999999999</v>
      </c>
      <c r="J50" s="298">
        <f t="shared" si="6"/>
        <v>7.170000482280825E-2</v>
      </c>
      <c r="K50" s="311">
        <v>1895.4934000000001</v>
      </c>
      <c r="L50" s="344">
        <v>0</v>
      </c>
      <c r="M50" s="299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1">
        <f t="shared" si="5"/>
        <v>1.2230686822997106E-2</v>
      </c>
      <c r="G51" s="311">
        <v>1360.6</v>
      </c>
      <c r="H51" s="291">
        <f t="shared" si="6"/>
        <v>1.7199982088279997E-2</v>
      </c>
      <c r="I51" s="311">
        <v>1569.6654000000001</v>
      </c>
      <c r="J51" s="291">
        <f t="shared" si="6"/>
        <v>1.5200000168821282E-2</v>
      </c>
      <c r="K51" s="311">
        <v>1924.3048999999999</v>
      </c>
      <c r="L51" s="344">
        <v>0</v>
      </c>
      <c r="M51" s="299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8">
        <f t="shared" si="5"/>
        <v>8.5697486403057965E-3</v>
      </c>
      <c r="G52" s="311">
        <v>1372.26</v>
      </c>
      <c r="H52" s="298">
        <f t="shared" si="6"/>
        <v>1.1100008957322993E-2</v>
      </c>
      <c r="I52" s="311">
        <v>1587.0887</v>
      </c>
      <c r="J52" s="298">
        <f t="shared" si="6"/>
        <v>1.8799983308258605E-2</v>
      </c>
      <c r="K52" s="311">
        <v>1960.4818</v>
      </c>
      <c r="L52" s="344">
        <v>0</v>
      </c>
      <c r="M52" s="312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8">
        <f t="shared" si="5"/>
        <v>5.9995919140687581E-2</v>
      </c>
      <c r="G53" s="311">
        <v>1454.59</v>
      </c>
      <c r="H53" s="298">
        <f t="shared" si="6"/>
        <v>4.5399983000319999E-2</v>
      </c>
      <c r="I53" s="311">
        <v>1659.1424999999999</v>
      </c>
      <c r="J53" s="298">
        <f t="shared" si="6"/>
        <v>4.5000162715103098E-3</v>
      </c>
      <c r="K53" s="311">
        <v>1969.3039999999999</v>
      </c>
      <c r="L53" s="344">
        <v>0.13</v>
      </c>
      <c r="M53" s="312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1">
        <f t="shared" si="5"/>
        <v>9.5300163033549268E-3</v>
      </c>
      <c r="G54" s="311">
        <v>1468.4522664146971</v>
      </c>
      <c r="H54" s="301">
        <f t="shared" si="6"/>
        <v>1.1100010999657961E-2</v>
      </c>
      <c r="I54" s="311">
        <v>1677.559</v>
      </c>
      <c r="J54" s="301">
        <f t="shared" si="6"/>
        <v>2.0399999187530327E-2</v>
      </c>
      <c r="K54" s="311">
        <v>2009.4777999999999</v>
      </c>
      <c r="L54" s="344">
        <v>0</v>
      </c>
      <c r="M54" s="312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8">
        <f t="shared" si="5"/>
        <v>3.2059152980146166E-3</v>
      </c>
      <c r="G55" s="311">
        <v>1473.16</v>
      </c>
      <c r="H55" s="298">
        <f t="shared" si="6"/>
        <v>3.9000118624739066E-3</v>
      </c>
      <c r="I55" s="311">
        <v>1684.1015</v>
      </c>
      <c r="J55" s="298">
        <f t="shared" si="6"/>
        <v>5.4000098931175078E-3</v>
      </c>
      <c r="K55" s="311">
        <v>2020.329</v>
      </c>
      <c r="L55" s="344">
        <v>0</v>
      </c>
      <c r="M55" s="312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8">
        <f t="shared" si="5"/>
        <v>6.0482228678486738E-3</v>
      </c>
      <c r="G56" s="311">
        <v>1482.07</v>
      </c>
      <c r="H56" s="298">
        <f t="shared" si="6"/>
        <v>4.5000256813501061E-3</v>
      </c>
      <c r="I56" s="311">
        <v>1691.68</v>
      </c>
      <c r="J56" s="298">
        <f t="shared" si="6"/>
        <v>3.3999907935786666E-3</v>
      </c>
      <c r="K56" s="311">
        <v>2027.1981000000001</v>
      </c>
      <c r="L56" s="344">
        <v>0</v>
      </c>
      <c r="M56" s="312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8">
        <f t="shared" si="5"/>
        <v>4.5713090474808871E-2</v>
      </c>
      <c r="G57" s="311">
        <v>1549.82</v>
      </c>
      <c r="H57" s="298">
        <f t="shared" si="6"/>
        <v>4.7799997635486591E-2</v>
      </c>
      <c r="I57" s="311">
        <v>1772.5423000000001</v>
      </c>
      <c r="J57" s="298">
        <f t="shared" si="6"/>
        <v>6.779998461916481E-2</v>
      </c>
      <c r="K57" s="311">
        <v>2164.6421</v>
      </c>
      <c r="L57" s="344">
        <v>6.2E-2</v>
      </c>
      <c r="M57" s="312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2">
        <f t="shared" si="5"/>
        <v>1.0833516150262623E-2</v>
      </c>
      <c r="G58" s="313">
        <v>1566.61</v>
      </c>
      <c r="H58" s="302">
        <f t="shared" si="6"/>
        <v>1.1900026306847611E-2</v>
      </c>
      <c r="I58" s="313">
        <v>1793.6356000000001</v>
      </c>
      <c r="J58" s="302">
        <f t="shared" si="6"/>
        <v>1.8099989832037311E-2</v>
      </c>
      <c r="K58" s="313">
        <v>2203.8220999999999</v>
      </c>
      <c r="L58" s="347">
        <v>0</v>
      </c>
      <c r="M58" s="314">
        <v>1627.3679000000002</v>
      </c>
    </row>
    <row r="59" spans="1:13" ht="12.75" customHeight="1" thickBot="1" x14ac:dyDescent="0.25">
      <c r="A59" s="523">
        <v>2014</v>
      </c>
      <c r="B59" s="524"/>
      <c r="C59" s="524"/>
      <c r="D59" s="524"/>
      <c r="E59" s="525"/>
      <c r="F59" s="520"/>
      <c r="G59" s="521"/>
      <c r="H59" s="521"/>
      <c r="I59" s="521"/>
      <c r="J59" s="521"/>
      <c r="K59" s="521"/>
      <c r="L59" s="521"/>
      <c r="M59" s="522"/>
    </row>
    <row r="60" spans="1:13" ht="12.75" customHeight="1" x14ac:dyDescent="0.2">
      <c r="A60" s="91" t="s">
        <v>43</v>
      </c>
      <c r="B60" s="261">
        <v>688.67</v>
      </c>
      <c r="C60" s="212">
        <v>694.87</v>
      </c>
      <c r="D60" s="212">
        <v>883.28</v>
      </c>
      <c r="E60" s="262">
        <v>609.75</v>
      </c>
      <c r="F60" s="295">
        <f>+G60/G58-1</f>
        <v>4.695488985771834E-2</v>
      </c>
      <c r="G60" s="315">
        <v>1640.17</v>
      </c>
      <c r="H60" s="295">
        <f>+I60/I58-1</f>
        <v>5.8000019624945054E-2</v>
      </c>
      <c r="I60" s="315">
        <v>1897.6665</v>
      </c>
      <c r="J60" s="295">
        <f>+K60/K58-1</f>
        <v>8.440000669745551E-2</v>
      </c>
      <c r="K60" s="315">
        <v>2389.8247000000001</v>
      </c>
      <c r="L60" s="326">
        <v>0</v>
      </c>
      <c r="M60" s="316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8">
        <f>+G61/G60-1</f>
        <v>3.8221647756025101E-2</v>
      </c>
      <c r="G61" s="311">
        <v>1702.86</v>
      </c>
      <c r="H61" s="298">
        <f>+I61/I60-1</f>
        <v>5.3700004716318528E-2</v>
      </c>
      <c r="I61" s="311">
        <v>1999.5711999999999</v>
      </c>
      <c r="J61" s="298">
        <f>+K61/K60-1</f>
        <v>5.7700006197107134E-2</v>
      </c>
      <c r="K61" s="311">
        <v>2527.7175999999999</v>
      </c>
      <c r="L61" s="344">
        <v>1.09E-2</v>
      </c>
      <c r="M61" s="312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8">
        <f t="shared" ref="F62:F71" si="7">+G62/G61-1</f>
        <v>4.2510834713364698E-2</v>
      </c>
      <c r="G62" s="317">
        <v>1775.25</v>
      </c>
      <c r="H62" s="298">
        <f t="shared" ref="H62:J71" si="8">+I62/I61-1</f>
        <v>4.5300012322642136E-2</v>
      </c>
      <c r="I62" s="318">
        <v>2090.1518000000001</v>
      </c>
      <c r="J62" s="298">
        <f t="shared" si="8"/>
        <v>5.5499989397549854E-2</v>
      </c>
      <c r="K62" s="318">
        <v>2668.0059000000001</v>
      </c>
      <c r="L62" s="345">
        <v>0.05</v>
      </c>
      <c r="M62" s="319">
        <v>1727.3615</v>
      </c>
    </row>
    <row r="63" spans="1:13" ht="12.75" customHeight="1" x14ac:dyDescent="0.2">
      <c r="A63" s="259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8">
        <f t="shared" si="7"/>
        <v>1.3541754682439011E-2</v>
      </c>
      <c r="G63" s="320">
        <v>1799.29</v>
      </c>
      <c r="H63" s="298">
        <f t="shared" si="8"/>
        <v>1.950001908952248E-2</v>
      </c>
      <c r="I63" s="311">
        <v>2130.9097999999999</v>
      </c>
      <c r="J63" s="298">
        <f t="shared" si="8"/>
        <v>4.9500002979753432E-2</v>
      </c>
      <c r="K63" s="311">
        <v>2800.0721999999996</v>
      </c>
      <c r="L63" s="344">
        <v>0</v>
      </c>
      <c r="M63" s="312">
        <v>1727.3615</v>
      </c>
    </row>
    <row r="64" spans="1:13" ht="12.75" customHeight="1" x14ac:dyDescent="0.2">
      <c r="A64" s="259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1">
        <f t="shared" si="7"/>
        <v>1.1915811236654417E-2</v>
      </c>
      <c r="G64" s="320">
        <v>1820.73</v>
      </c>
      <c r="H64" s="291">
        <f t="shared" si="8"/>
        <v>1.4999977943693343E-2</v>
      </c>
      <c r="I64" s="311">
        <v>2162.8733999999999</v>
      </c>
      <c r="J64" s="291">
        <f t="shared" si="8"/>
        <v>3.5500013178231704E-2</v>
      </c>
      <c r="K64" s="311">
        <v>2899.4748</v>
      </c>
      <c r="L64" s="344">
        <v>0</v>
      </c>
      <c r="M64" s="312">
        <v>1727.3615</v>
      </c>
    </row>
    <row r="65" spans="1:23" ht="12.75" customHeight="1" x14ac:dyDescent="0.2">
      <c r="A65" s="259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8">
        <f t="shared" si="7"/>
        <v>1.315406457849333E-2</v>
      </c>
      <c r="G65" s="320">
        <v>1844.68</v>
      </c>
      <c r="H65" s="298">
        <f t="shared" si="8"/>
        <v>1.7299995459743478E-2</v>
      </c>
      <c r="I65" s="311">
        <v>2200.2910999999999</v>
      </c>
      <c r="J65" s="298">
        <f t="shared" si="8"/>
        <v>9.9999834452777492E-3</v>
      </c>
      <c r="K65" s="311">
        <v>2928.4695000000002</v>
      </c>
      <c r="L65" s="344">
        <v>0</v>
      </c>
      <c r="M65" s="312">
        <v>1727.3615</v>
      </c>
    </row>
    <row r="66" spans="1:23" ht="12.75" customHeight="1" x14ac:dyDescent="0.2">
      <c r="A66" s="210" t="s">
        <v>45</v>
      </c>
      <c r="B66" s="263">
        <v>790.47</v>
      </c>
      <c r="C66" s="213">
        <v>797.73</v>
      </c>
      <c r="D66" s="213">
        <v>1002.71</v>
      </c>
      <c r="E66" s="209">
        <v>698.04</v>
      </c>
      <c r="F66" s="298">
        <f t="shared" si="7"/>
        <v>8.7554480993993433E-2</v>
      </c>
      <c r="G66" s="320">
        <v>2006.19</v>
      </c>
      <c r="H66" s="298">
        <f t="shared" si="8"/>
        <v>6.8499981661517495E-2</v>
      </c>
      <c r="I66" s="311">
        <v>2351.011</v>
      </c>
      <c r="J66" s="298">
        <f t="shared" si="8"/>
        <v>4.0000006829506107E-2</v>
      </c>
      <c r="K66" s="311">
        <v>3045.6083000000003</v>
      </c>
      <c r="L66" s="344">
        <v>0.18</v>
      </c>
      <c r="M66" s="312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1">
        <f t="shared" si="7"/>
        <v>6.3453611073727156E-3</v>
      </c>
      <c r="G67" s="317">
        <v>2018.92</v>
      </c>
      <c r="H67" s="301">
        <f t="shared" si="8"/>
        <v>6.0000144618634899E-3</v>
      </c>
      <c r="I67" s="318">
        <v>2365.1170999999999</v>
      </c>
      <c r="J67" s="301">
        <f t="shared" si="8"/>
        <v>2.4999931869109648E-3</v>
      </c>
      <c r="K67" s="318">
        <v>3053.2222999999999</v>
      </c>
      <c r="L67" s="345">
        <v>0</v>
      </c>
      <c r="M67" s="319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8">
        <f t="shared" si="7"/>
        <v>1.447803776276424E-2</v>
      </c>
      <c r="G68" s="321">
        <v>2048.15</v>
      </c>
      <c r="H68" s="298">
        <f t="shared" si="8"/>
        <v>1.8799999374238041E-2</v>
      </c>
      <c r="I68" s="322">
        <v>2409.5812999999998</v>
      </c>
      <c r="J68" s="298">
        <f t="shared" si="8"/>
        <v>3.8899984452491543E-2</v>
      </c>
      <c r="K68" s="322">
        <v>3171.9926</v>
      </c>
      <c r="L68" s="348">
        <v>0</v>
      </c>
      <c r="M68" s="323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8">
        <f t="shared" si="7"/>
        <v>2.9245904840953241E-3</v>
      </c>
      <c r="G69" s="320">
        <v>2054.14</v>
      </c>
      <c r="H69" s="298">
        <f t="shared" si="8"/>
        <v>3.4000097859325784E-3</v>
      </c>
      <c r="I69" s="311">
        <v>2417.7739000000001</v>
      </c>
      <c r="J69" s="298">
        <f t="shared" si="8"/>
        <v>2.2000051324204684E-3</v>
      </c>
      <c r="K69" s="311">
        <v>3178.9709999999995</v>
      </c>
      <c r="L69" s="344">
        <v>0</v>
      </c>
      <c r="M69" s="312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8">
        <f t="shared" si="7"/>
        <v>3.1701831423369464E-2</v>
      </c>
      <c r="G70" s="320">
        <v>2119.2600000000002</v>
      </c>
      <c r="H70" s="298">
        <f t="shared" si="8"/>
        <v>2.2399985374976561E-2</v>
      </c>
      <c r="I70" s="311">
        <v>2471.9320000000002</v>
      </c>
      <c r="J70" s="298">
        <f t="shared" si="8"/>
        <v>0</v>
      </c>
      <c r="K70" s="311">
        <v>3178.9709999999995</v>
      </c>
      <c r="L70" s="344">
        <v>6.7799999999999999E-2</v>
      </c>
      <c r="M70" s="312">
        <v>2176.4823999999999</v>
      </c>
    </row>
    <row r="71" spans="1:23" ht="12.75" customHeight="1" thickBot="1" x14ac:dyDescent="0.25">
      <c r="A71" s="260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2">
        <f t="shared" si="7"/>
        <v>5.1480233666467701E-3</v>
      </c>
      <c r="G71" s="324">
        <v>2130.17</v>
      </c>
      <c r="H71" s="302">
        <f t="shared" si="8"/>
        <v>4.1999941745969327E-3</v>
      </c>
      <c r="I71" s="313">
        <v>2482.3141000000001</v>
      </c>
      <c r="J71" s="302">
        <f t="shared" si="8"/>
        <v>1.999986788177921E-3</v>
      </c>
      <c r="K71" s="313">
        <v>3185.3289</v>
      </c>
      <c r="L71" s="347">
        <v>0</v>
      </c>
      <c r="M71" s="314">
        <v>2176.4823999999999</v>
      </c>
    </row>
    <row r="72" spans="1:23" ht="15.75" customHeight="1" thickBot="1" x14ac:dyDescent="0.25">
      <c r="A72" s="516">
        <v>2015</v>
      </c>
      <c r="B72" s="517"/>
      <c r="C72" s="517"/>
      <c r="D72" s="517"/>
      <c r="E72" s="517"/>
      <c r="F72" s="518"/>
      <c r="G72" s="518"/>
      <c r="H72" s="518"/>
      <c r="I72" s="518"/>
      <c r="J72" s="518"/>
      <c r="K72" s="518"/>
      <c r="L72" s="518"/>
      <c r="M72" s="519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5">
        <f>+G73/G71-1</f>
        <v>-3.6147349742040591E-3</v>
      </c>
      <c r="G73" s="325">
        <v>2122.4699999999998</v>
      </c>
      <c r="H73" s="295">
        <f>+I73/I71-1</f>
        <v>-8.09998219000585E-3</v>
      </c>
      <c r="I73" s="315">
        <v>2462.2073999999998</v>
      </c>
      <c r="J73" s="295">
        <f>+K73/K71-1</f>
        <v>-4.6599991605262403E-2</v>
      </c>
      <c r="K73" s="315">
        <v>3036.8926000000001</v>
      </c>
      <c r="L73" s="326">
        <v>0</v>
      </c>
      <c r="M73" s="316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8">
        <f>+G74/G73-1</f>
        <v>8.631452976956222E-3</v>
      </c>
      <c r="G74" s="320">
        <v>2140.79</v>
      </c>
      <c r="H74" s="298">
        <f>+I74/I73-1</f>
        <v>7.8999843798699398E-3</v>
      </c>
      <c r="I74" s="311">
        <v>2481.6588000000002</v>
      </c>
      <c r="J74" s="298">
        <f>+K74/K73-1</f>
        <v>7.5000018110618072E-3</v>
      </c>
      <c r="K74" s="311">
        <v>3059.6693</v>
      </c>
      <c r="L74" s="327">
        <v>1.4800000000000001E-2</v>
      </c>
      <c r="M74" s="312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8">
        <f t="shared" ref="F75:F84" si="9">+G75/G74-1</f>
        <v>2.9811424754413229E-2</v>
      </c>
      <c r="G75" s="320">
        <v>2204.61</v>
      </c>
      <c r="H75" s="298">
        <f t="shared" ref="H75:H84" si="10">+I75/I74-1</f>
        <v>2.5999988394859175E-2</v>
      </c>
      <c r="I75" s="311">
        <v>2546.1819</v>
      </c>
      <c r="J75" s="298">
        <f t="shared" ref="J75:J84" si="11">+K75/K74-1</f>
        <v>9.5999917376692334E-3</v>
      </c>
      <c r="K75" s="311">
        <v>3089.0421000000001</v>
      </c>
      <c r="L75" s="327">
        <v>5.5599999999999997E-2</v>
      </c>
      <c r="M75" s="312">
        <v>2331.4976999999999</v>
      </c>
      <c r="N75" s="28"/>
      <c r="U75" s="28"/>
      <c r="V75" s="28"/>
      <c r="W75" s="28"/>
    </row>
    <row r="76" spans="1:23" x14ac:dyDescent="0.2">
      <c r="A76" s="266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8">
        <f t="shared" si="9"/>
        <v>5.0711917300565457E-3</v>
      </c>
      <c r="G76" s="320">
        <v>2215.79</v>
      </c>
      <c r="H76" s="298">
        <f t="shared" si="10"/>
        <v>5.6999855352046769E-3</v>
      </c>
      <c r="I76" s="311">
        <v>2560.6950999999999</v>
      </c>
      <c r="J76" s="298">
        <f t="shared" si="11"/>
        <v>1.3600008883012604E-2</v>
      </c>
      <c r="K76" s="311">
        <v>3131.0531000000001</v>
      </c>
      <c r="L76" s="327">
        <v>0</v>
      </c>
      <c r="M76" s="312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6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1">
        <f t="shared" si="9"/>
        <v>8.9494040500228689E-3</v>
      </c>
      <c r="G77" s="320">
        <v>2235.62</v>
      </c>
      <c r="H77" s="291">
        <f t="shared" si="10"/>
        <v>1.1399990572872332E-2</v>
      </c>
      <c r="I77" s="320">
        <v>2589.8870000000002</v>
      </c>
      <c r="J77" s="291">
        <f t="shared" si="11"/>
        <v>1.8500005637080985E-2</v>
      </c>
      <c r="K77" s="311">
        <v>3188.9776000000002</v>
      </c>
      <c r="L77" s="328">
        <f t="shared" ref="L77:L90" si="12">100%-M76/M77</f>
        <v>0</v>
      </c>
      <c r="M77" s="312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70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8">
        <f t="shared" si="9"/>
        <v>1.0167201939506709E-2</v>
      </c>
      <c r="G78" s="317">
        <v>2258.35</v>
      </c>
      <c r="H78" s="298">
        <f t="shared" si="10"/>
        <v>1.3600014209114164E-2</v>
      </c>
      <c r="I78" s="317">
        <v>2625.1095</v>
      </c>
      <c r="J78" s="298">
        <f t="shared" si="11"/>
        <v>1.8600005217973337E-2</v>
      </c>
      <c r="K78" s="311">
        <v>3248.2926000000002</v>
      </c>
      <c r="L78" s="329">
        <f t="shared" si="12"/>
        <v>0</v>
      </c>
      <c r="M78" s="319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70" t="s">
        <v>45</v>
      </c>
      <c r="B79" s="188">
        <v>897.04</v>
      </c>
      <c r="C79" s="267">
        <v>907.07</v>
      </c>
      <c r="D79" s="267">
        <v>1087.22</v>
      </c>
      <c r="E79" s="268">
        <v>770.02</v>
      </c>
      <c r="F79" s="298">
        <f t="shared" si="9"/>
        <v>8.498682666548607E-2</v>
      </c>
      <c r="G79" s="330">
        <v>2450.2800000000002</v>
      </c>
      <c r="H79" s="298">
        <f t="shared" si="10"/>
        <v>6.5999989714714768E-2</v>
      </c>
      <c r="I79" s="330">
        <v>2798.3667</v>
      </c>
      <c r="J79" s="298">
        <f t="shared" si="11"/>
        <v>1.1600001797867687E-2</v>
      </c>
      <c r="K79" s="311">
        <v>3285.9728000000005</v>
      </c>
      <c r="L79" s="329">
        <f t="shared" si="12"/>
        <v>0.15254237719385511</v>
      </c>
      <c r="M79" s="331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2">
        <v>909.85</v>
      </c>
      <c r="C80" s="217">
        <v>920.23</v>
      </c>
      <c r="D80" s="217">
        <v>1104.51</v>
      </c>
      <c r="E80" s="273">
        <v>777.83</v>
      </c>
      <c r="F80" s="301">
        <f t="shared" si="9"/>
        <v>7.4481283771650197E-3</v>
      </c>
      <c r="G80" s="320">
        <v>2468.5300000000002</v>
      </c>
      <c r="H80" s="301">
        <f t="shared" si="10"/>
        <v>1.0199985584448124E-2</v>
      </c>
      <c r="I80" s="320">
        <v>2826.91</v>
      </c>
      <c r="J80" s="301">
        <f t="shared" si="11"/>
        <v>2.3100008618452295E-2</v>
      </c>
      <c r="K80" s="311">
        <v>3361.8788</v>
      </c>
      <c r="L80" s="328">
        <f t="shared" si="12"/>
        <v>0</v>
      </c>
      <c r="M80" s="312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70" t="s">
        <v>53</v>
      </c>
      <c r="B81" s="272">
        <v>922.14</v>
      </c>
      <c r="C81" s="217">
        <v>933.26</v>
      </c>
      <c r="D81" s="217">
        <v>1113.8399999999999</v>
      </c>
      <c r="E81" s="273">
        <v>780.65</v>
      </c>
      <c r="F81" s="298">
        <f t="shared" si="9"/>
        <v>6.2020716782862362E-3</v>
      </c>
      <c r="G81" s="320">
        <v>2483.84</v>
      </c>
      <c r="H81" s="298">
        <f t="shared" si="10"/>
        <v>7.599994340109939E-3</v>
      </c>
      <c r="I81" s="311">
        <v>2848.3945000000003</v>
      </c>
      <c r="J81" s="298">
        <f t="shared" si="11"/>
        <v>1.2000135162515413E-3</v>
      </c>
      <c r="K81" s="311">
        <v>3365.9130999999998</v>
      </c>
      <c r="L81" s="328">
        <f t="shared" si="12"/>
        <v>0</v>
      </c>
      <c r="M81" s="312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5" t="s">
        <v>60</v>
      </c>
      <c r="B82" s="271">
        <v>930.69</v>
      </c>
      <c r="C82" s="269">
        <v>941.86</v>
      </c>
      <c r="D82" s="269">
        <v>1115.77</v>
      </c>
      <c r="E82" s="274">
        <v>788.6</v>
      </c>
      <c r="F82" s="298">
        <f t="shared" si="9"/>
        <v>3.4341986601389429E-3</v>
      </c>
      <c r="G82" s="320">
        <v>2492.37</v>
      </c>
      <c r="H82" s="298">
        <f t="shared" si="10"/>
        <v>2.500004827280744E-3</v>
      </c>
      <c r="I82" s="311">
        <v>2855.5155</v>
      </c>
      <c r="J82" s="298">
        <f t="shared" si="11"/>
        <v>-5.0001290882983884E-4</v>
      </c>
      <c r="K82" s="311">
        <v>3364.2301000000002</v>
      </c>
      <c r="L82" s="328">
        <f t="shared" si="12"/>
        <v>0</v>
      </c>
      <c r="M82" s="312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6" t="s">
        <v>41</v>
      </c>
      <c r="B83" s="550" t="s">
        <v>61</v>
      </c>
      <c r="C83" s="551"/>
      <c r="D83" s="551"/>
      <c r="E83" s="552"/>
      <c r="F83" s="298">
        <f t="shared" si="9"/>
        <v>3.6358967569020573E-2</v>
      </c>
      <c r="G83" s="320">
        <v>2582.9899999999998</v>
      </c>
      <c r="H83" s="298">
        <f t="shared" si="10"/>
        <v>3.2399999229561161E-2</v>
      </c>
      <c r="I83" s="311">
        <v>2948.0342000000001</v>
      </c>
      <c r="J83" s="298">
        <f t="shared" si="11"/>
        <v>2.2699993083112879E-2</v>
      </c>
      <c r="K83" s="311">
        <v>3440.5981000000002</v>
      </c>
      <c r="L83" s="327">
        <f t="shared" si="12"/>
        <v>5.5980357624777155E-2</v>
      </c>
      <c r="M83" s="312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6" t="s">
        <v>42</v>
      </c>
      <c r="B84" s="544" t="s">
        <v>61</v>
      </c>
      <c r="C84" s="545"/>
      <c r="D84" s="545"/>
      <c r="E84" s="546"/>
      <c r="F84" s="302">
        <f t="shared" si="9"/>
        <v>3.6171258889891256E-2</v>
      </c>
      <c r="G84" s="321">
        <v>2676.42</v>
      </c>
      <c r="H84" s="302">
        <f t="shared" si="10"/>
        <v>2.5400010624028635E-2</v>
      </c>
      <c r="I84" s="322">
        <v>3022.9142999999999</v>
      </c>
      <c r="J84" s="302">
        <f t="shared" si="11"/>
        <v>-2.80000735918573E-3</v>
      </c>
      <c r="K84" s="322">
        <v>3430.9643999999998</v>
      </c>
      <c r="L84" s="332">
        <f t="shared" si="12"/>
        <v>0</v>
      </c>
      <c r="M84" s="323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23">
        <v>2016</v>
      </c>
      <c r="B85" s="524"/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5"/>
      <c r="N85" s="28"/>
      <c r="O85" s="224"/>
      <c r="Q85" s="215"/>
      <c r="U85" s="28"/>
      <c r="V85" s="28"/>
      <c r="W85" s="28"/>
    </row>
    <row r="86" spans="1:23" x14ac:dyDescent="0.2">
      <c r="A86" s="278" t="s">
        <v>62</v>
      </c>
      <c r="B86" s="547" t="s">
        <v>61</v>
      </c>
      <c r="C86" s="548"/>
      <c r="D86" s="548"/>
      <c r="E86" s="549"/>
      <c r="F86" s="295">
        <f>+G86/G84-1</f>
        <v>5.1042063652192216E-2</v>
      </c>
      <c r="G86" s="317">
        <v>2813.03</v>
      </c>
      <c r="H86" s="295">
        <f>+I86/I84-1</f>
        <v>6.2799994032249007E-2</v>
      </c>
      <c r="I86" s="318">
        <v>3212.7533000000003</v>
      </c>
      <c r="J86" s="295">
        <f>+K86/K84-1</f>
        <v>5.6800006435508532E-2</v>
      </c>
      <c r="K86" s="318">
        <v>3625.8432000000003</v>
      </c>
      <c r="L86" s="333">
        <f>100%-M84/M86</f>
        <v>0</v>
      </c>
      <c r="M86" s="319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7" t="s">
        <v>47</v>
      </c>
      <c r="B87" s="550" t="s">
        <v>61</v>
      </c>
      <c r="C87" s="551"/>
      <c r="D87" s="551"/>
      <c r="E87" s="552"/>
      <c r="F87" s="298">
        <f>+G87/G86-1</f>
        <v>2.2424218725004774E-2</v>
      </c>
      <c r="G87" s="320">
        <v>2876.11</v>
      </c>
      <c r="H87" s="298">
        <f>+I87/I86-1</f>
        <v>8.700014408202339E-3</v>
      </c>
      <c r="I87" s="311">
        <v>3240.7042999999999</v>
      </c>
      <c r="J87" s="298">
        <f>+K87/K86-1</f>
        <v>2.2000123998742183E-3</v>
      </c>
      <c r="K87" s="311">
        <v>3633.8200999999999</v>
      </c>
      <c r="L87" s="327">
        <f t="shared" si="12"/>
        <v>4.0832664162947507E-3</v>
      </c>
      <c r="M87" s="312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7" t="s">
        <v>51</v>
      </c>
      <c r="B88" s="550" t="s">
        <v>61</v>
      </c>
      <c r="C88" s="551"/>
      <c r="D88" s="551"/>
      <c r="E88" s="552"/>
      <c r="F88" s="298">
        <f t="shared" ref="F88:L97" si="13">+G88/G87-1</f>
        <v>8.7851299150588869E-2</v>
      </c>
      <c r="G88" s="320">
        <v>3128.78</v>
      </c>
      <c r="H88" s="298">
        <f t="shared" si="13"/>
        <v>9.9100001194184939E-2</v>
      </c>
      <c r="I88" s="311">
        <v>3561.8580999999999</v>
      </c>
      <c r="J88" s="298">
        <f t="shared" si="13"/>
        <v>5.2900004598466444E-2</v>
      </c>
      <c r="K88" s="311">
        <v>3826.0491999999999</v>
      </c>
      <c r="L88" s="327">
        <f t="shared" si="12"/>
        <v>6.7685999459586199E-2</v>
      </c>
      <c r="M88" s="312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7" t="s">
        <v>29</v>
      </c>
      <c r="B89" s="550" t="s">
        <v>61</v>
      </c>
      <c r="C89" s="551"/>
      <c r="D89" s="551"/>
      <c r="E89" s="552"/>
      <c r="F89" s="298">
        <f t="shared" si="13"/>
        <v>1.7470068205498679E-2</v>
      </c>
      <c r="G89" s="320">
        <v>3183.44</v>
      </c>
      <c r="H89" s="298">
        <f t="shared" si="13"/>
        <v>2.3300001760317324E-2</v>
      </c>
      <c r="I89" s="311">
        <v>3644.8494000000001</v>
      </c>
      <c r="J89" s="298">
        <f t="shared" si="13"/>
        <v>6.0999999686360606E-2</v>
      </c>
      <c r="K89" s="311">
        <v>4059.4382000000001</v>
      </c>
      <c r="L89" s="327">
        <f t="shared" si="12"/>
        <v>0</v>
      </c>
      <c r="M89" s="312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7" t="s">
        <v>66</v>
      </c>
      <c r="B90" s="372">
        <v>3.6</v>
      </c>
      <c r="C90" s="373">
        <v>4</v>
      </c>
      <c r="D90" s="373">
        <v>1.9</v>
      </c>
      <c r="E90" s="374">
        <v>-0.8</v>
      </c>
      <c r="F90" s="365">
        <f t="shared" si="13"/>
        <v>2.2686150830548035E-2</v>
      </c>
      <c r="G90" s="320">
        <v>3255.66</v>
      </c>
      <c r="H90" s="298">
        <f t="shared" si="13"/>
        <v>2.9099995187729988E-2</v>
      </c>
      <c r="I90" s="311">
        <v>3750.9145000000003</v>
      </c>
      <c r="J90" s="298">
        <f t="shared" si="13"/>
        <v>8.4999988422043149E-2</v>
      </c>
      <c r="K90" s="311">
        <v>4404.4903999999997</v>
      </c>
      <c r="L90" s="327">
        <f t="shared" si="12"/>
        <v>0</v>
      </c>
      <c r="M90" s="312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1" t="s">
        <v>67</v>
      </c>
      <c r="B91" s="377">
        <v>3.2</v>
      </c>
      <c r="C91" s="378">
        <v>3.6</v>
      </c>
      <c r="D91" s="373">
        <v>9.4</v>
      </c>
      <c r="E91" s="374">
        <v>-0.9</v>
      </c>
      <c r="F91" s="365">
        <f t="shared" si="13"/>
        <v>2.976355024787658E-3</v>
      </c>
      <c r="G91" s="312">
        <v>3265.35</v>
      </c>
      <c r="H91" s="298">
        <f t="shared" si="13"/>
        <v>1.4997675900103591E-3</v>
      </c>
      <c r="I91" s="312">
        <v>3756.54</v>
      </c>
      <c r="J91" s="298">
        <f t="shared" si="13"/>
        <v>-6.9937716290624508E-4</v>
      </c>
      <c r="K91" s="311">
        <v>4401.41</v>
      </c>
      <c r="L91" s="327">
        <f>100%-M90/M91</f>
        <v>1.0513873535122897E-6</v>
      </c>
      <c r="M91" s="312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7" t="s">
        <v>68</v>
      </c>
      <c r="B92" s="380">
        <v>2.7</v>
      </c>
      <c r="C92" s="373">
        <v>2.6</v>
      </c>
      <c r="D92" s="373">
        <v>5.5</v>
      </c>
      <c r="E92" s="381">
        <v>3.6</v>
      </c>
      <c r="F92" s="298">
        <f t="shared" si="13"/>
        <v>6.4896565452401855E-2</v>
      </c>
      <c r="G92" s="312">
        <v>3477.26</v>
      </c>
      <c r="H92" s="365">
        <f t="shared" si="13"/>
        <v>5.0400102221725307E-2</v>
      </c>
      <c r="I92" s="312">
        <v>3945.87</v>
      </c>
      <c r="J92" s="298">
        <f t="shared" ref="J92:J97" si="14">+K92/K91-1</f>
        <v>1.1996155777351802E-3</v>
      </c>
      <c r="K92" s="311">
        <v>4406.6899999999996</v>
      </c>
      <c r="L92" s="376">
        <f t="shared" si="13"/>
        <v>0.14999792908551601</v>
      </c>
      <c r="M92" s="370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7" t="s">
        <v>69</v>
      </c>
      <c r="B93" s="380">
        <v>0.4</v>
      </c>
      <c r="C93" s="373">
        <v>0.4</v>
      </c>
      <c r="D93" s="373">
        <v>-0.7</v>
      </c>
      <c r="E93" s="374">
        <v>0</v>
      </c>
      <c r="F93" s="298">
        <f t="shared" si="13"/>
        <v>-5.8091715891261941E-4</v>
      </c>
      <c r="G93" s="312">
        <v>3475.24</v>
      </c>
      <c r="H93" s="365">
        <f t="shared" si="13"/>
        <v>-1.7005121810905743E-3</v>
      </c>
      <c r="I93" s="379">
        <v>3939.16</v>
      </c>
      <c r="J93" s="298">
        <f t="shared" si="14"/>
        <v>-2.9954455611802544E-4</v>
      </c>
      <c r="K93" s="311">
        <v>4405.37</v>
      </c>
      <c r="L93" s="365">
        <f t="shared" si="13"/>
        <v>0</v>
      </c>
      <c r="M93" s="312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1" t="s">
        <v>70</v>
      </c>
      <c r="B94" s="380">
        <v>0.4</v>
      </c>
      <c r="C94" s="373">
        <v>0.5</v>
      </c>
      <c r="D94" s="373">
        <v>-3.9</v>
      </c>
      <c r="E94" s="374">
        <v>0.4</v>
      </c>
      <c r="F94" s="298">
        <f t="shared" si="13"/>
        <v>3.2029442570872924E-2</v>
      </c>
      <c r="G94" s="379">
        <v>3586.55</v>
      </c>
      <c r="H94" s="365">
        <f t="shared" si="13"/>
        <v>2.4601691731232167E-2</v>
      </c>
      <c r="I94" s="379">
        <v>4036.07</v>
      </c>
      <c r="J94" s="298">
        <f t="shared" si="14"/>
        <v>-1.1801505889403097E-2</v>
      </c>
      <c r="K94" s="311">
        <v>4353.38</v>
      </c>
      <c r="L94" s="365">
        <f t="shared" si="13"/>
        <v>7.8301486905424822E-2</v>
      </c>
      <c r="M94" s="379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7" t="s">
        <v>71</v>
      </c>
      <c r="B95" s="380">
        <v>0.6</v>
      </c>
      <c r="C95" s="373">
        <v>0.6</v>
      </c>
      <c r="D95" s="373">
        <v>-0.1</v>
      </c>
      <c r="E95" s="374">
        <v>0.6</v>
      </c>
      <c r="F95" s="298">
        <f t="shared" si="13"/>
        <v>1.5446599099413483E-3</v>
      </c>
      <c r="G95" s="312">
        <v>3592.09</v>
      </c>
      <c r="H95" s="365">
        <f t="shared" si="13"/>
        <v>1.4989829215052985E-3</v>
      </c>
      <c r="I95" s="379">
        <v>4042.12</v>
      </c>
      <c r="J95" s="298">
        <f t="shared" si="14"/>
        <v>0</v>
      </c>
      <c r="K95" s="311">
        <v>4353.38</v>
      </c>
      <c r="L95" s="365">
        <f t="shared" si="13"/>
        <v>0</v>
      </c>
      <c r="M95" s="379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7" t="s">
        <v>72</v>
      </c>
      <c r="B96" s="380">
        <v>1.1000000000000001</v>
      </c>
      <c r="C96" s="373">
        <v>1.1000000000000001</v>
      </c>
      <c r="D96" s="373">
        <v>0</v>
      </c>
      <c r="E96" s="374">
        <v>1.2</v>
      </c>
      <c r="F96" s="298">
        <f t="shared" si="13"/>
        <v>2.7045536164182815E-2</v>
      </c>
      <c r="G96" s="312">
        <v>3689.24</v>
      </c>
      <c r="H96" s="365">
        <f t="shared" si="13"/>
        <v>1.9601100412654837E-2</v>
      </c>
      <c r="I96" s="312">
        <v>4121.3500000000004</v>
      </c>
      <c r="J96" s="298">
        <f t="shared" si="14"/>
        <v>3.0091561039924386E-4</v>
      </c>
      <c r="K96" s="311">
        <v>4354.6899999999996</v>
      </c>
      <c r="L96" s="365">
        <f t="shared" si="13"/>
        <v>6.4499221507962279E-2</v>
      </c>
      <c r="M96" s="312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6" t="s">
        <v>74</v>
      </c>
      <c r="B97" s="382">
        <v>0.8</v>
      </c>
      <c r="C97" s="383">
        <v>0.6</v>
      </c>
      <c r="D97" s="383">
        <v>-2</v>
      </c>
      <c r="E97" s="384">
        <v>2.7</v>
      </c>
      <c r="F97" s="298">
        <f t="shared" si="13"/>
        <v>3.1551213800133926E-3</v>
      </c>
      <c r="G97" s="370">
        <v>3700.88</v>
      </c>
      <c r="H97" s="365">
        <f t="shared" si="13"/>
        <v>3.697817462724462E-3</v>
      </c>
      <c r="I97" s="370">
        <v>4136.59</v>
      </c>
      <c r="J97" s="298">
        <f t="shared" si="14"/>
        <v>1.9978460005209975E-4</v>
      </c>
      <c r="K97" s="385">
        <v>4355.5600000000004</v>
      </c>
      <c r="L97" s="365">
        <f t="shared" si="13"/>
        <v>0</v>
      </c>
      <c r="M97" s="370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23">
        <v>2017</v>
      </c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5"/>
      <c r="N98" s="28"/>
      <c r="O98" s="224"/>
      <c r="Q98" s="215"/>
      <c r="U98" s="28"/>
      <c r="V98" s="28"/>
      <c r="W98" s="28"/>
    </row>
    <row r="99" spans="1:23" s="431" customFormat="1" x14ac:dyDescent="0.2">
      <c r="A99" s="425" t="s">
        <v>76</v>
      </c>
      <c r="B99" s="387">
        <v>1.5</v>
      </c>
      <c r="C99" s="387">
        <v>1.6</v>
      </c>
      <c r="D99" s="387">
        <v>1.4</v>
      </c>
      <c r="E99" s="390">
        <v>0.4</v>
      </c>
      <c r="F99" s="426">
        <f>+G99/G97-1</f>
        <v>2.4994055467888687E-2</v>
      </c>
      <c r="G99" s="427">
        <v>3793.38</v>
      </c>
      <c r="H99" s="426">
        <f>+I99/I97-1</f>
        <v>3.1900671809388825E-2</v>
      </c>
      <c r="I99" s="427">
        <v>4268.55</v>
      </c>
      <c r="J99" s="426">
        <f>+K99/K97-1</f>
        <v>8.3800934897005241E-2</v>
      </c>
      <c r="K99" s="427">
        <v>4720.5600000000004</v>
      </c>
      <c r="L99" s="428">
        <f>+M99/M97-1</f>
        <v>0</v>
      </c>
      <c r="M99" s="427">
        <v>4143.18</v>
      </c>
      <c r="N99" s="429"/>
      <c r="O99" s="430"/>
      <c r="Q99" s="432"/>
      <c r="U99" s="429"/>
      <c r="V99" s="429"/>
      <c r="W99" s="429"/>
    </row>
    <row r="100" spans="1:23" s="431" customFormat="1" x14ac:dyDescent="0.2">
      <c r="A100" s="433" t="s">
        <v>73</v>
      </c>
      <c r="B100" s="389">
        <v>1.7</v>
      </c>
      <c r="C100" s="389">
        <v>1.8</v>
      </c>
      <c r="D100" s="389">
        <v>1.7</v>
      </c>
      <c r="E100" s="391">
        <v>-0.1</v>
      </c>
      <c r="F100" s="434">
        <f t="shared" ref="F100:F110" si="15">+G100/G99-1</f>
        <v>1.2276650375127041E-2</v>
      </c>
      <c r="G100" s="435">
        <v>3839.95</v>
      </c>
      <c r="H100" s="434">
        <f t="shared" ref="H100:H108" si="16">+I100/I99-1</f>
        <v>1.2999730587670344E-2</v>
      </c>
      <c r="I100" s="435">
        <v>4324.04</v>
      </c>
      <c r="J100" s="434">
        <f t="shared" ref="J100:L110" si="17">+K100/K99-1</f>
        <v>-6.0162353619064302E-4</v>
      </c>
      <c r="K100" s="435">
        <v>4717.72</v>
      </c>
      <c r="L100" s="436">
        <f t="shared" ref="L100:L109" si="18">+M100/M99-1</f>
        <v>4.1007149098035711E-3</v>
      </c>
      <c r="M100" s="435">
        <v>4160.17</v>
      </c>
      <c r="N100" s="429"/>
      <c r="O100" s="430"/>
      <c r="Q100" s="432"/>
      <c r="U100" s="429"/>
      <c r="V100" s="429"/>
      <c r="W100" s="429"/>
    </row>
    <row r="101" spans="1:23" s="431" customFormat="1" x14ac:dyDescent="0.2">
      <c r="A101" s="433" t="s">
        <v>75</v>
      </c>
      <c r="B101" s="389">
        <v>0.9</v>
      </c>
      <c r="C101" s="389">
        <v>0.9</v>
      </c>
      <c r="D101" s="389">
        <v>-0.1</v>
      </c>
      <c r="E101" s="391">
        <v>0.6</v>
      </c>
      <c r="F101" s="434">
        <f t="shared" si="15"/>
        <v>2.5122722952121812E-2</v>
      </c>
      <c r="G101" s="435">
        <v>3936.42</v>
      </c>
      <c r="H101" s="434">
        <f t="shared" si="16"/>
        <v>2.4301347813618701E-2</v>
      </c>
      <c r="I101" s="435">
        <v>4429.12</v>
      </c>
      <c r="J101" s="434">
        <f t="shared" si="17"/>
        <v>-4.8985526907066035E-3</v>
      </c>
      <c r="K101" s="435">
        <v>4694.6099999999997</v>
      </c>
      <c r="L101" s="436">
        <f t="shared" si="18"/>
        <v>3.7899893513966942E-2</v>
      </c>
      <c r="M101" s="435">
        <v>4317.84</v>
      </c>
      <c r="N101" s="429"/>
      <c r="O101" s="430"/>
      <c r="Q101" s="432"/>
      <c r="U101" s="429"/>
      <c r="V101" s="429"/>
      <c r="W101" s="429"/>
    </row>
    <row r="102" spans="1:23" s="431" customFormat="1" ht="12" customHeight="1" x14ac:dyDescent="0.2">
      <c r="A102" s="433" t="s">
        <v>77</v>
      </c>
      <c r="B102" s="389">
        <v>0.5</v>
      </c>
      <c r="C102" s="389">
        <v>0.6</v>
      </c>
      <c r="D102" s="389">
        <v>-0.4</v>
      </c>
      <c r="E102" s="397">
        <v>-0.9</v>
      </c>
      <c r="F102" s="437">
        <f t="shared" si="15"/>
        <v>1.4988238043711632E-4</v>
      </c>
      <c r="G102" s="435">
        <v>3937.01</v>
      </c>
      <c r="H102" s="434">
        <f t="shared" si="16"/>
        <v>-4.4997651903765368E-3</v>
      </c>
      <c r="I102" s="435">
        <v>4409.1899999999996</v>
      </c>
      <c r="J102" s="434">
        <f t="shared" si="17"/>
        <v>-1.4699836621146267E-2</v>
      </c>
      <c r="K102" s="435">
        <v>4625.6000000000004</v>
      </c>
      <c r="L102" s="436">
        <f t="shared" si="18"/>
        <v>0</v>
      </c>
      <c r="M102" s="435">
        <v>4317.84</v>
      </c>
      <c r="N102" s="429"/>
      <c r="O102" s="430"/>
      <c r="Q102" s="432"/>
      <c r="U102" s="429"/>
      <c r="V102" s="429"/>
      <c r="W102" s="429"/>
    </row>
    <row r="103" spans="1:23" s="431" customFormat="1" ht="12" customHeight="1" x14ac:dyDescent="0.2">
      <c r="A103" s="433" t="s">
        <v>66</v>
      </c>
      <c r="B103" s="401">
        <v>0.9</v>
      </c>
      <c r="C103" s="389">
        <v>0.8</v>
      </c>
      <c r="D103" s="389">
        <v>0.3</v>
      </c>
      <c r="E103" s="397">
        <v>1.1000000000000001</v>
      </c>
      <c r="F103" s="434">
        <f t="shared" si="15"/>
        <v>2.9565584034583203E-3</v>
      </c>
      <c r="G103" s="435">
        <v>3948.65</v>
      </c>
      <c r="H103" s="434">
        <f t="shared" si="16"/>
        <v>3.3997174084130499E-3</v>
      </c>
      <c r="I103" s="438">
        <v>4424.18</v>
      </c>
      <c r="J103" s="434">
        <f t="shared" si="17"/>
        <v>5.9884123140774292E-4</v>
      </c>
      <c r="K103" s="438">
        <v>4628.37</v>
      </c>
      <c r="L103" s="436">
        <f t="shared" si="18"/>
        <v>1.6999240360922041E-3</v>
      </c>
      <c r="M103" s="438">
        <v>4325.18</v>
      </c>
      <c r="N103" s="429"/>
      <c r="O103" s="430"/>
      <c r="Q103" s="432"/>
      <c r="U103" s="429"/>
      <c r="V103" s="429"/>
      <c r="W103" s="429"/>
    </row>
    <row r="104" spans="1:23" s="431" customFormat="1" ht="12" customHeight="1" x14ac:dyDescent="0.2">
      <c r="A104" s="433" t="s">
        <v>67</v>
      </c>
      <c r="B104" s="401">
        <v>1.9</v>
      </c>
      <c r="C104" s="391">
        <v>1.9</v>
      </c>
      <c r="D104" s="389">
        <v>3.5</v>
      </c>
      <c r="E104" s="397">
        <v>0.9</v>
      </c>
      <c r="F104" s="434">
        <f t="shared" si="15"/>
        <v>3.976042444886474E-4</v>
      </c>
      <c r="G104" s="439">
        <v>3950.22</v>
      </c>
      <c r="H104" s="434">
        <f t="shared" si="16"/>
        <v>-8.9960173410674749E-4</v>
      </c>
      <c r="I104" s="440">
        <v>4420.2</v>
      </c>
      <c r="J104" s="434">
        <f t="shared" si="17"/>
        <v>0</v>
      </c>
      <c r="K104" s="440">
        <v>4628.37</v>
      </c>
      <c r="L104" s="436">
        <f t="shared" si="18"/>
        <v>0</v>
      </c>
      <c r="M104" s="440">
        <v>4325.18</v>
      </c>
      <c r="N104" s="429"/>
      <c r="O104" s="430"/>
      <c r="Q104" s="432"/>
      <c r="U104" s="429"/>
      <c r="V104" s="429"/>
      <c r="W104" s="429"/>
    </row>
    <row r="105" spans="1:23" s="431" customFormat="1" ht="12" customHeight="1" x14ac:dyDescent="0.2">
      <c r="A105" s="433" t="s">
        <v>68</v>
      </c>
      <c r="B105" s="401">
        <v>2.6</v>
      </c>
      <c r="C105" s="391">
        <v>2.5</v>
      </c>
      <c r="D105" s="389">
        <v>2.5</v>
      </c>
      <c r="E105" s="397">
        <v>3.8</v>
      </c>
      <c r="F105" s="434">
        <f t="shared" si="15"/>
        <v>6.7619018687566701E-2</v>
      </c>
      <c r="G105" s="441">
        <v>4217.33</v>
      </c>
      <c r="H105" s="434">
        <f t="shared" si="16"/>
        <v>6.0599067915479088E-2</v>
      </c>
      <c r="I105" s="435">
        <v>4688.0600000000004</v>
      </c>
      <c r="J105" s="434">
        <f t="shared" si="17"/>
        <v>5.2899832986559092E-2</v>
      </c>
      <c r="K105" s="435">
        <v>4873.21</v>
      </c>
      <c r="L105" s="436">
        <f t="shared" si="18"/>
        <v>0.11000004624084991</v>
      </c>
      <c r="M105" s="435">
        <v>4800.95</v>
      </c>
      <c r="N105" s="429"/>
      <c r="O105" s="430"/>
      <c r="Q105" s="432"/>
      <c r="U105" s="429"/>
      <c r="V105" s="429"/>
      <c r="W105" s="429"/>
    </row>
    <row r="106" spans="1:23" s="431" customFormat="1" ht="12" customHeight="1" x14ac:dyDescent="0.2">
      <c r="A106" s="442" t="s">
        <v>69</v>
      </c>
      <c r="B106" s="407">
        <v>1.9</v>
      </c>
      <c r="C106" s="406">
        <v>1.9</v>
      </c>
      <c r="D106" s="407">
        <v>3.2</v>
      </c>
      <c r="E106" s="408">
        <v>1.7</v>
      </c>
      <c r="F106" s="443">
        <f t="shared" si="15"/>
        <v>4.4174868933661848E-3</v>
      </c>
      <c r="G106" s="444">
        <v>4235.96</v>
      </c>
      <c r="H106" s="443">
        <f t="shared" si="16"/>
        <v>4.3002862591348112E-3</v>
      </c>
      <c r="I106" s="444">
        <v>4708.22</v>
      </c>
      <c r="J106" s="443">
        <f t="shared" si="17"/>
        <v>7.6007395536001887E-3</v>
      </c>
      <c r="K106" s="444">
        <v>4910.25</v>
      </c>
      <c r="L106" s="445">
        <f t="shared" si="18"/>
        <v>0</v>
      </c>
      <c r="M106" s="444">
        <v>4800.95</v>
      </c>
      <c r="N106" s="429"/>
      <c r="O106" s="430"/>
      <c r="Q106" s="432"/>
      <c r="U106" s="429"/>
      <c r="V106" s="429"/>
      <c r="W106" s="429"/>
    </row>
    <row r="107" spans="1:23" s="431" customFormat="1" ht="12" customHeight="1" x14ac:dyDescent="0.2">
      <c r="A107" s="446" t="s">
        <v>70</v>
      </c>
      <c r="B107" s="389">
        <v>1</v>
      </c>
      <c r="C107" s="391">
        <v>1</v>
      </c>
      <c r="D107" s="389">
        <v>0.5</v>
      </c>
      <c r="E107" s="391">
        <v>0.4</v>
      </c>
      <c r="F107" s="434">
        <f t="shared" si="15"/>
        <v>5.5548211031264394E-3</v>
      </c>
      <c r="G107" s="435">
        <v>4259.49</v>
      </c>
      <c r="H107" s="434">
        <f t="shared" si="16"/>
        <v>6.3994460751621851E-3</v>
      </c>
      <c r="I107" s="435">
        <v>4738.3500000000004</v>
      </c>
      <c r="J107" s="434">
        <f t="shared" si="17"/>
        <v>1.1995315920778626E-3</v>
      </c>
      <c r="K107" s="435">
        <v>4916.1400000000003</v>
      </c>
      <c r="L107" s="434">
        <f t="shared" si="18"/>
        <v>0</v>
      </c>
      <c r="M107" s="435">
        <v>4800.95</v>
      </c>
      <c r="N107" s="429"/>
      <c r="O107" s="430"/>
      <c r="Q107" s="432"/>
      <c r="U107" s="429"/>
      <c r="V107" s="429"/>
      <c r="W107" s="429"/>
    </row>
    <row r="108" spans="1:23" s="431" customFormat="1" ht="12" customHeight="1" x14ac:dyDescent="0.2">
      <c r="A108" s="446" t="s">
        <v>71</v>
      </c>
      <c r="B108" s="389">
        <v>1.5</v>
      </c>
      <c r="C108" s="391">
        <v>1.5</v>
      </c>
      <c r="D108" s="389">
        <v>1.3</v>
      </c>
      <c r="E108" s="391">
        <v>1.4</v>
      </c>
      <c r="F108" s="434">
        <f t="shared" si="15"/>
        <v>2.059166707751392E-2</v>
      </c>
      <c r="G108" s="435">
        <v>4347.2</v>
      </c>
      <c r="H108" s="434">
        <f t="shared" si="16"/>
        <v>2.6500786138634602E-2</v>
      </c>
      <c r="I108" s="435">
        <v>4863.92</v>
      </c>
      <c r="J108" s="434">
        <f t="shared" si="17"/>
        <v>7.9601069131473023E-2</v>
      </c>
      <c r="K108" s="435">
        <v>5307.47</v>
      </c>
      <c r="L108" s="434">
        <f t="shared" si="18"/>
        <v>0</v>
      </c>
      <c r="M108" s="435">
        <v>4800.95</v>
      </c>
      <c r="N108" s="429"/>
      <c r="O108" s="430"/>
      <c r="Q108" s="432"/>
      <c r="U108" s="429"/>
      <c r="V108" s="429"/>
      <c r="W108" s="429"/>
    </row>
    <row r="109" spans="1:23" s="431" customFormat="1" x14ac:dyDescent="0.2">
      <c r="A109" s="446" t="s">
        <v>72</v>
      </c>
      <c r="B109" s="389">
        <v>1.5</v>
      </c>
      <c r="C109" s="391">
        <v>1.5</v>
      </c>
      <c r="D109" s="389">
        <v>1.1000000000000001</v>
      </c>
      <c r="E109" s="391">
        <v>2</v>
      </c>
      <c r="F109" s="434">
        <f t="shared" si="15"/>
        <v>2.8413691571586464E-2</v>
      </c>
      <c r="G109" s="438">
        <v>4470.72</v>
      </c>
      <c r="H109" s="434">
        <f>+I109/I108-1</f>
        <v>2.3698991759732779E-2</v>
      </c>
      <c r="I109" s="438">
        <v>4979.1899999999996</v>
      </c>
      <c r="J109" s="434">
        <f t="shared" si="17"/>
        <v>3.0014300598966148E-3</v>
      </c>
      <c r="K109" s="438">
        <v>5323.4</v>
      </c>
      <c r="L109" s="434">
        <f t="shared" si="18"/>
        <v>5.9998541955238016E-2</v>
      </c>
      <c r="M109" s="438">
        <v>5089</v>
      </c>
      <c r="N109" s="429"/>
      <c r="O109" s="430"/>
      <c r="Q109" s="432"/>
      <c r="U109" s="429"/>
      <c r="V109" s="429"/>
      <c r="W109" s="429"/>
    </row>
    <row r="110" spans="1:23" s="431" customFormat="1" ht="13.5" thickBot="1" x14ac:dyDescent="0.25">
      <c r="A110" s="381" t="s">
        <v>74</v>
      </c>
      <c r="B110" s="389">
        <v>1.6</v>
      </c>
      <c r="C110" s="389">
        <v>1.7</v>
      </c>
      <c r="D110" s="389">
        <v>0.7</v>
      </c>
      <c r="E110" s="447">
        <v>0.6</v>
      </c>
      <c r="F110" s="434">
        <f t="shared" si="15"/>
        <v>2.6400669243432873E-2</v>
      </c>
      <c r="G110" s="438">
        <v>4588.75</v>
      </c>
      <c r="H110" s="434">
        <f>+I110/I109-1</f>
        <v>2.9400364316284344E-2</v>
      </c>
      <c r="I110" s="438">
        <v>5125.58</v>
      </c>
      <c r="J110" s="434">
        <f t="shared" si="17"/>
        <v>5.8197768343539957E-2</v>
      </c>
      <c r="K110" s="438">
        <v>5633.21</v>
      </c>
      <c r="L110" s="434">
        <f t="shared" si="17"/>
        <v>0</v>
      </c>
      <c r="M110" s="438">
        <v>5089</v>
      </c>
      <c r="N110" s="429"/>
      <c r="O110" s="430"/>
      <c r="Q110" s="432"/>
      <c r="U110" s="429"/>
      <c r="V110" s="429"/>
      <c r="W110" s="429"/>
    </row>
    <row r="111" spans="1:23" ht="15.75" customHeight="1" thickBot="1" x14ac:dyDescent="0.25">
      <c r="A111" s="523">
        <v>2018</v>
      </c>
      <c r="B111" s="524"/>
      <c r="C111" s="524"/>
      <c r="D111" s="524"/>
      <c r="E111" s="524"/>
      <c r="F111" s="524"/>
      <c r="G111" s="524"/>
      <c r="H111" s="524"/>
      <c r="I111" s="524"/>
      <c r="J111" s="524"/>
      <c r="K111" s="524"/>
      <c r="L111" s="524"/>
      <c r="M111" s="525"/>
      <c r="N111" s="28"/>
      <c r="O111" s="224"/>
      <c r="Q111" s="215"/>
      <c r="U111" s="28"/>
      <c r="V111" s="28"/>
      <c r="W111" s="28"/>
    </row>
    <row r="112" spans="1:23" s="283" customFormat="1" ht="15.75" customHeight="1" x14ac:dyDescent="0.2">
      <c r="A112" s="411" t="s">
        <v>62</v>
      </c>
      <c r="B112" s="412">
        <v>4.5999999999999996</v>
      </c>
      <c r="C112" s="412">
        <v>4.4000000000000004</v>
      </c>
      <c r="D112" s="412">
        <v>9.6</v>
      </c>
      <c r="E112" s="413">
        <v>7.1</v>
      </c>
      <c r="F112" s="392">
        <f>+G112/G110-1</f>
        <v>2.2463633887224166E-2</v>
      </c>
      <c r="G112" s="409">
        <v>4691.83</v>
      </c>
      <c r="H112" s="295">
        <f>+I112/I110-1</f>
        <v>2.6100460825896787E-2</v>
      </c>
      <c r="I112" s="409">
        <v>5259.36</v>
      </c>
      <c r="J112" s="295">
        <f>+K112/K110-1</f>
        <v>4.7999275723788148E-2</v>
      </c>
      <c r="K112" s="409">
        <v>5903.6</v>
      </c>
      <c r="L112" s="295">
        <f>+M112/M110-1</f>
        <v>1.5012772646885164E-3</v>
      </c>
      <c r="M112" s="414">
        <v>5096.6400000000003</v>
      </c>
      <c r="N112" s="284"/>
      <c r="O112" s="415"/>
      <c r="Q112" s="416"/>
      <c r="U112" s="284"/>
      <c r="V112" s="284"/>
      <c r="W112" s="284"/>
    </row>
    <row r="113" spans="1:23" s="283" customFormat="1" ht="15.75" customHeight="1" x14ac:dyDescent="0.2">
      <c r="A113" s="417" t="s">
        <v>73</v>
      </c>
      <c r="B113" s="418">
        <v>4.8</v>
      </c>
      <c r="C113" s="412">
        <v>4.9000000000000004</v>
      </c>
      <c r="D113" s="412">
        <v>9.1</v>
      </c>
      <c r="E113" s="419">
        <v>4.3</v>
      </c>
      <c r="F113" s="365">
        <f t="shared" ref="F113:F123" si="19">+G113/G112-1</f>
        <v>1.5360744101981405E-2</v>
      </c>
      <c r="G113" s="311">
        <v>4763.8999999999996</v>
      </c>
      <c r="H113" s="298">
        <f t="shared" ref="H113:H119" si="20">+I113/I112-1</f>
        <v>1.8500349852453635E-2</v>
      </c>
      <c r="I113" s="312">
        <v>5356.66</v>
      </c>
      <c r="J113" s="365">
        <f t="shared" ref="J113:J123" si="21">+K113/K112-1</f>
        <v>3.0701605799851039E-2</v>
      </c>
      <c r="K113" s="312">
        <v>6084.85</v>
      </c>
      <c r="L113" s="365">
        <f t="shared" ref="L113:L123" si="22">+M113/M112-1</f>
        <v>0</v>
      </c>
      <c r="M113" s="420">
        <v>5096.6400000000003</v>
      </c>
      <c r="N113" s="284"/>
      <c r="O113" s="415"/>
      <c r="Q113" s="416"/>
      <c r="U113" s="284"/>
      <c r="V113" s="284"/>
      <c r="W113" s="284"/>
    </row>
    <row r="114" spans="1:23" s="283" customFormat="1" ht="15.75" customHeight="1" x14ac:dyDescent="0.2">
      <c r="A114" s="421" t="s">
        <v>75</v>
      </c>
      <c r="B114" s="418">
        <v>1.9</v>
      </c>
      <c r="C114" s="412">
        <v>1.8</v>
      </c>
      <c r="D114" s="412">
        <v>0.9</v>
      </c>
      <c r="E114" s="419">
        <v>3.2</v>
      </c>
      <c r="F114" s="365">
        <f t="shared" si="19"/>
        <v>4.1902642792670086E-2</v>
      </c>
      <c r="G114" s="410">
        <v>4963.5200000000004</v>
      </c>
      <c r="H114" s="298">
        <f t="shared" si="20"/>
        <v>3.9799053888057268E-2</v>
      </c>
      <c r="I114" s="312">
        <v>5569.85</v>
      </c>
      <c r="J114" s="365">
        <f t="shared" si="21"/>
        <v>-3.0074693706494404E-4</v>
      </c>
      <c r="K114" s="312">
        <v>6083.02</v>
      </c>
      <c r="L114" s="365">
        <f t="shared" si="22"/>
        <v>5.3199755132793181E-2</v>
      </c>
      <c r="M114" s="422">
        <v>5367.78</v>
      </c>
      <c r="N114" s="284"/>
      <c r="O114" s="415"/>
      <c r="Q114" s="416"/>
      <c r="U114" s="284"/>
      <c r="V114" s="284"/>
      <c r="W114" s="284"/>
    </row>
    <row r="115" spans="1:23" s="283" customFormat="1" ht="15.75" customHeight="1" x14ac:dyDescent="0.2">
      <c r="A115" s="423" t="s">
        <v>77</v>
      </c>
      <c r="B115" s="418">
        <v>1.8</v>
      </c>
      <c r="C115" s="412">
        <v>1.9</v>
      </c>
      <c r="D115" s="412">
        <v>2.2000000000000002</v>
      </c>
      <c r="E115" s="419">
        <v>0.1</v>
      </c>
      <c r="F115" s="365">
        <f t="shared" si="19"/>
        <v>1.0837067242601917E-2</v>
      </c>
      <c r="G115" s="410">
        <v>5017.3100000000004</v>
      </c>
      <c r="H115" s="298">
        <f t="shared" si="20"/>
        <v>1.2801062865247514E-2</v>
      </c>
      <c r="I115" s="379">
        <v>5641.15</v>
      </c>
      <c r="J115" s="298">
        <f t="shared" si="21"/>
        <v>3.2099187574592847E-2</v>
      </c>
      <c r="K115" s="379">
        <v>6278.28</v>
      </c>
      <c r="L115" s="298">
        <f t="shared" si="22"/>
        <v>3.3999157938664482E-3</v>
      </c>
      <c r="M115" s="422">
        <v>5386.03</v>
      </c>
      <c r="N115" s="284"/>
      <c r="O115" s="415"/>
      <c r="Q115" s="416"/>
      <c r="U115" s="284"/>
      <c r="V115" s="284"/>
      <c r="W115" s="284"/>
    </row>
    <row r="116" spans="1:23" s="283" customFormat="1" ht="15.75" customHeight="1" x14ac:dyDescent="0.2">
      <c r="A116" s="423" t="s">
        <v>66</v>
      </c>
      <c r="B116" s="418">
        <v>7.5</v>
      </c>
      <c r="C116" s="418">
        <v>6.9</v>
      </c>
      <c r="D116" s="418">
        <v>10.9</v>
      </c>
      <c r="E116" s="424">
        <v>15.3</v>
      </c>
      <c r="F116" s="365">
        <f t="shared" si="19"/>
        <v>1.8960359236323665E-2</v>
      </c>
      <c r="G116" s="312">
        <v>5112.4399999999996</v>
      </c>
      <c r="H116" s="298">
        <f t="shared" si="20"/>
        <v>1.3600063816775032E-2</v>
      </c>
      <c r="I116" s="312">
        <v>5717.87</v>
      </c>
      <c r="J116" s="298">
        <f t="shared" si="21"/>
        <v>2.8001299719031536E-3</v>
      </c>
      <c r="K116" s="312">
        <v>6295.86</v>
      </c>
      <c r="L116" s="298">
        <f t="shared" si="22"/>
        <v>0</v>
      </c>
      <c r="M116" s="420">
        <v>5386.03</v>
      </c>
      <c r="N116" s="284"/>
      <c r="O116" s="415"/>
      <c r="Q116" s="416"/>
      <c r="U116" s="284"/>
      <c r="V116" s="284"/>
      <c r="W116" s="284"/>
    </row>
    <row r="117" spans="1:23" s="283" customFormat="1" ht="15.75" customHeight="1" x14ac:dyDescent="0.2">
      <c r="A117" s="417" t="s">
        <v>67</v>
      </c>
      <c r="B117" s="418">
        <v>6.5</v>
      </c>
      <c r="C117" s="418">
        <v>5.2</v>
      </c>
      <c r="D117" s="418">
        <v>6.8</v>
      </c>
      <c r="E117" s="424">
        <v>10.9</v>
      </c>
      <c r="F117" s="365">
        <f t="shared" si="19"/>
        <v>3.5656164179922012E-2</v>
      </c>
      <c r="G117" s="312">
        <v>5294.73</v>
      </c>
      <c r="H117" s="365">
        <f t="shared" si="20"/>
        <v>3.8199539338949595E-2</v>
      </c>
      <c r="I117" s="312">
        <v>5936.29</v>
      </c>
      <c r="J117" s="365">
        <f t="shared" si="21"/>
        <v>4.4400606112588337E-2</v>
      </c>
      <c r="K117" s="312">
        <v>6575.4</v>
      </c>
      <c r="L117" s="365">
        <f t="shared" si="22"/>
        <v>0</v>
      </c>
      <c r="M117" s="420">
        <v>5386.03</v>
      </c>
      <c r="N117" s="284"/>
      <c r="O117" s="415"/>
      <c r="Q117" s="416"/>
      <c r="U117" s="284"/>
      <c r="V117" s="284"/>
      <c r="W117" s="284"/>
    </row>
    <row r="118" spans="1:23" s="283" customFormat="1" ht="15.75" customHeight="1" x14ac:dyDescent="0.2">
      <c r="A118" s="417" t="s">
        <v>68</v>
      </c>
      <c r="B118" s="418">
        <v>4.7</v>
      </c>
      <c r="C118" s="418">
        <v>4.7</v>
      </c>
      <c r="D118" s="418">
        <v>6.4</v>
      </c>
      <c r="E118" s="424">
        <v>5.6</v>
      </c>
      <c r="F118" s="365">
        <f t="shared" si="19"/>
        <v>6.9231103380153591E-2</v>
      </c>
      <c r="G118" s="312">
        <v>5661.29</v>
      </c>
      <c r="H118" s="365">
        <f t="shared" si="20"/>
        <v>7.1699664268423557E-2</v>
      </c>
      <c r="I118" s="312">
        <v>6361.92</v>
      </c>
      <c r="J118" s="365">
        <f t="shared" si="21"/>
        <v>7.7199866167837916E-2</v>
      </c>
      <c r="K118" s="312">
        <v>7083.02</v>
      </c>
      <c r="L118" s="365">
        <f t="shared" si="22"/>
        <v>7.9999554402779172E-2</v>
      </c>
      <c r="M118" s="420">
        <v>5816.91</v>
      </c>
      <c r="N118" s="284"/>
      <c r="O118" s="415"/>
      <c r="Q118" s="416"/>
      <c r="U118" s="284"/>
      <c r="V118" s="284"/>
      <c r="W118" s="284"/>
    </row>
    <row r="119" spans="1:23" s="283" customFormat="1" ht="15.75" customHeight="1" x14ac:dyDescent="0.2">
      <c r="A119" s="417" t="s">
        <v>69</v>
      </c>
      <c r="B119" s="418">
        <v>4.9000000000000004</v>
      </c>
      <c r="C119" s="418">
        <v>4.8</v>
      </c>
      <c r="D119" s="418">
        <v>3.7</v>
      </c>
      <c r="E119" s="424">
        <v>5.9</v>
      </c>
      <c r="F119" s="298">
        <f t="shared" si="19"/>
        <v>4.0259375513354678E-2</v>
      </c>
      <c r="G119" s="312">
        <v>5889.21</v>
      </c>
      <c r="H119" s="365">
        <f t="shared" si="20"/>
        <v>3.8199160002011956E-2</v>
      </c>
      <c r="I119" s="312">
        <v>6604.94</v>
      </c>
      <c r="J119" s="365">
        <f t="shared" si="21"/>
        <v>6.5500309190147599E-2</v>
      </c>
      <c r="K119" s="312">
        <v>7546.96</v>
      </c>
      <c r="L119" s="298">
        <f t="shared" si="22"/>
        <v>0</v>
      </c>
      <c r="M119" s="420">
        <v>5816.91</v>
      </c>
      <c r="N119" s="284"/>
      <c r="O119" s="415"/>
      <c r="Q119" s="416"/>
      <c r="U119" s="284"/>
      <c r="V119" s="284"/>
      <c r="W119" s="284"/>
    </row>
    <row r="120" spans="1:23" s="283" customFormat="1" ht="15.75" customHeight="1" x14ac:dyDescent="0.2">
      <c r="A120" s="423" t="s">
        <v>70</v>
      </c>
      <c r="B120" s="418">
        <v>16</v>
      </c>
      <c r="C120" s="418">
        <v>15.3</v>
      </c>
      <c r="D120" s="418">
        <v>18.100000000000001</v>
      </c>
      <c r="E120" s="418">
        <v>24.2</v>
      </c>
      <c r="F120" s="298">
        <f t="shared" si="19"/>
        <v>0.10649136301812967</v>
      </c>
      <c r="G120" s="379">
        <v>6516.36</v>
      </c>
      <c r="H120" s="298">
        <f>+I120/I119-1</f>
        <v>0.12710032188028975</v>
      </c>
      <c r="I120" s="379">
        <v>7444.43</v>
      </c>
      <c r="J120" s="298">
        <f t="shared" si="21"/>
        <v>0.22809979117419465</v>
      </c>
      <c r="K120" s="379">
        <v>9268.42</v>
      </c>
      <c r="L120" s="298">
        <f t="shared" si="22"/>
        <v>1.1800079423611498E-2</v>
      </c>
      <c r="M120" s="422">
        <v>5885.55</v>
      </c>
      <c r="N120" s="284"/>
      <c r="O120" s="415"/>
      <c r="Q120" s="416"/>
      <c r="U120" s="284"/>
      <c r="V120" s="284"/>
      <c r="W120" s="284"/>
    </row>
    <row r="121" spans="1:23" s="283" customFormat="1" ht="15.75" customHeight="1" x14ac:dyDescent="0.2">
      <c r="A121" s="423" t="s">
        <v>71</v>
      </c>
      <c r="B121" s="418">
        <v>3</v>
      </c>
      <c r="C121" s="418">
        <v>3.6</v>
      </c>
      <c r="D121" s="418">
        <v>2.2000000000000002</v>
      </c>
      <c r="E121" s="418">
        <v>-2.9</v>
      </c>
      <c r="F121" s="298">
        <f t="shared" si="19"/>
        <v>2.7283636877029505E-2</v>
      </c>
      <c r="G121" s="379">
        <v>6694.15</v>
      </c>
      <c r="H121" s="298">
        <f>+I121/I120-1</f>
        <v>2.9700057626977472E-2</v>
      </c>
      <c r="I121" s="379">
        <v>7665.53</v>
      </c>
      <c r="J121" s="298">
        <f t="shared" si="21"/>
        <v>1.2800455741107886E-2</v>
      </c>
      <c r="K121" s="379">
        <v>9387.06</v>
      </c>
      <c r="L121" s="298">
        <f t="shared" si="22"/>
        <v>0</v>
      </c>
      <c r="M121" s="422">
        <v>5885.55</v>
      </c>
      <c r="N121" s="284"/>
      <c r="O121" s="415"/>
      <c r="Q121" s="416"/>
      <c r="U121" s="284"/>
      <c r="V121" s="284"/>
      <c r="W121" s="284"/>
    </row>
    <row r="122" spans="1:23" s="283" customFormat="1" ht="15.75" customHeight="1" x14ac:dyDescent="0.2">
      <c r="A122" s="423" t="s">
        <v>72</v>
      </c>
      <c r="B122" s="418">
        <v>0.1</v>
      </c>
      <c r="C122" s="418">
        <v>0.2</v>
      </c>
      <c r="D122" s="418">
        <v>-3.9</v>
      </c>
      <c r="E122" s="418">
        <v>-1.3</v>
      </c>
      <c r="F122" s="298">
        <f t="shared" si="19"/>
        <v>6.3618233831031601E-2</v>
      </c>
      <c r="G122" s="312">
        <v>7120.02</v>
      </c>
      <c r="H122" s="451">
        <f>+I122/I121-1</f>
        <v>5.4799863805894855E-2</v>
      </c>
      <c r="I122" s="312">
        <v>8085.6</v>
      </c>
      <c r="J122" s="298">
        <f t="shared" si="21"/>
        <v>3.3099820391049084E-2</v>
      </c>
      <c r="K122" s="312">
        <v>9697.77</v>
      </c>
      <c r="L122" s="451">
        <f t="shared" si="22"/>
        <v>0.159799848782187</v>
      </c>
      <c r="M122" s="420">
        <v>6826.06</v>
      </c>
      <c r="N122" s="284"/>
      <c r="O122" s="415"/>
      <c r="Q122" s="416"/>
      <c r="U122" s="284"/>
      <c r="V122" s="284"/>
      <c r="W122" s="284"/>
    </row>
    <row r="123" spans="1:23" s="283" customFormat="1" ht="15.75" customHeight="1" thickBot="1" x14ac:dyDescent="0.25">
      <c r="A123" s="450" t="s">
        <v>74</v>
      </c>
      <c r="B123" s="418">
        <v>1.3</v>
      </c>
      <c r="C123" s="418">
        <v>1</v>
      </c>
      <c r="D123" s="418">
        <v>-1.3</v>
      </c>
      <c r="E123" s="418">
        <v>4.3</v>
      </c>
      <c r="F123" s="302">
        <f t="shared" si="19"/>
        <v>2.037494276701457E-2</v>
      </c>
      <c r="G123" s="314">
        <v>7265.09</v>
      </c>
      <c r="H123" s="448">
        <f>+I123/I122-1</f>
        <v>2.3800336400514599E-2</v>
      </c>
      <c r="I123" s="314">
        <v>8278.0400000000009</v>
      </c>
      <c r="J123" s="302">
        <f t="shared" si="21"/>
        <v>2.7600159624326048E-2</v>
      </c>
      <c r="K123" s="314">
        <v>9965.43</v>
      </c>
      <c r="L123" s="448">
        <f t="shared" si="22"/>
        <v>-4.2999915031511682E-2</v>
      </c>
      <c r="M123" s="449">
        <v>6532.54</v>
      </c>
      <c r="N123" s="284"/>
      <c r="O123" s="415"/>
      <c r="Q123" s="416"/>
      <c r="U123" s="284"/>
      <c r="V123" s="284"/>
      <c r="W123" s="284"/>
    </row>
    <row r="124" spans="1:23" ht="15.75" customHeight="1" thickBot="1" x14ac:dyDescent="0.25">
      <c r="A124" s="523">
        <v>2019</v>
      </c>
      <c r="B124" s="524"/>
      <c r="C124" s="524"/>
      <c r="D124" s="524"/>
      <c r="E124" s="524"/>
      <c r="F124" s="524"/>
      <c r="G124" s="524"/>
      <c r="H124" s="524"/>
      <c r="I124" s="524"/>
      <c r="J124" s="524"/>
      <c r="K124" s="524"/>
      <c r="L124" s="524"/>
      <c r="M124" s="525"/>
      <c r="N124" s="28"/>
      <c r="O124" s="224"/>
      <c r="Q124" s="215"/>
      <c r="U124" s="28"/>
      <c r="V124" s="28"/>
      <c r="W124" s="28"/>
    </row>
    <row r="125" spans="1:23" s="453" customFormat="1" ht="15.75" customHeight="1" x14ac:dyDescent="0.2">
      <c r="A125" s="455" t="s">
        <v>62</v>
      </c>
      <c r="B125" s="418">
        <v>0.6</v>
      </c>
      <c r="C125" s="418">
        <v>0.8</v>
      </c>
      <c r="D125" s="418">
        <v>-1.3</v>
      </c>
      <c r="E125" s="418">
        <v>-2.4</v>
      </c>
      <c r="F125" s="295">
        <f>+G125/G123-1</f>
        <v>2.6108417101508685E-2</v>
      </c>
      <c r="G125" s="312">
        <v>7454.77</v>
      </c>
      <c r="H125" s="295">
        <f>+I125/I123-1</f>
        <v>3.1100357089359099E-2</v>
      </c>
      <c r="I125" s="312">
        <v>8535.49</v>
      </c>
      <c r="J125" s="298">
        <f>+K125/K123-1</f>
        <v>-1.0399952636263476E-2</v>
      </c>
      <c r="K125" s="312">
        <v>9861.7900000000009</v>
      </c>
      <c r="L125" s="451">
        <f>+M125/M123-1</f>
        <v>3.4100059088807866E-2</v>
      </c>
      <c r="M125" s="420">
        <v>6755.3</v>
      </c>
      <c r="N125" s="28"/>
      <c r="O125" s="452"/>
      <c r="Q125" s="454"/>
      <c r="U125" s="28"/>
      <c r="V125" s="28"/>
      <c r="W125" s="28"/>
    </row>
    <row r="126" spans="1:23" s="453" customFormat="1" ht="15.75" customHeight="1" x14ac:dyDescent="0.2">
      <c r="A126" s="466" t="s">
        <v>73</v>
      </c>
      <c r="B126" s="485">
        <v>3.36</v>
      </c>
      <c r="C126" s="418">
        <v>3.15</v>
      </c>
      <c r="D126" s="418">
        <v>1.19</v>
      </c>
      <c r="E126" s="418">
        <v>0.21</v>
      </c>
      <c r="F126" s="298">
        <f t="shared" ref="F126:F132" si="23">+G126/G125-1</f>
        <v>9.5106891292418005E-4</v>
      </c>
      <c r="G126" s="379">
        <v>7461.86</v>
      </c>
      <c r="H126" s="456">
        <f t="shared" ref="H126:H132" si="24">+I126/I125-1</f>
        <v>-2.2002251774649872E-3</v>
      </c>
      <c r="I126" s="379">
        <v>8516.7099999999991</v>
      </c>
      <c r="J126" s="298">
        <f t="shared" ref="J126:J132" si="25">+K126/K125-1</f>
        <v>2.0099799326491308E-2</v>
      </c>
      <c r="K126" s="379">
        <v>10060.01</v>
      </c>
      <c r="L126" s="298">
        <f t="shared" ref="L126:L132" si="26">+M126/M125-1</f>
        <v>-4.3399997039361704E-2</v>
      </c>
      <c r="M126" s="422">
        <v>6462.12</v>
      </c>
      <c r="N126" s="28"/>
      <c r="O126" s="452"/>
      <c r="Q126" s="454"/>
      <c r="U126" s="28"/>
      <c r="V126" s="28"/>
      <c r="W126" s="28"/>
    </row>
    <row r="127" spans="1:23" s="453" customFormat="1" ht="15.75" customHeight="1" x14ac:dyDescent="0.2">
      <c r="A127" s="466" t="s">
        <v>75</v>
      </c>
      <c r="B127" s="485">
        <v>4.0999999999999996</v>
      </c>
      <c r="C127" s="418">
        <v>4.0999999999999996</v>
      </c>
      <c r="D127" s="418">
        <v>5.2</v>
      </c>
      <c r="E127" s="418">
        <v>4.4000000000000004</v>
      </c>
      <c r="F127" s="298">
        <f t="shared" si="23"/>
        <v>8.1665965322319067E-2</v>
      </c>
      <c r="G127" s="379">
        <v>8071.24</v>
      </c>
      <c r="H127" s="298">
        <f t="shared" si="24"/>
        <v>8.6299756596150523E-2</v>
      </c>
      <c r="I127" s="379">
        <v>9251.7000000000007</v>
      </c>
      <c r="J127" s="298">
        <f t="shared" si="25"/>
        <v>7.9199722465484568E-2</v>
      </c>
      <c r="K127" s="379">
        <v>10856.76</v>
      </c>
      <c r="L127" s="298">
        <f t="shared" si="26"/>
        <v>0.10999950480647214</v>
      </c>
      <c r="M127" s="422">
        <v>7172.95</v>
      </c>
      <c r="N127" s="28"/>
      <c r="O127" s="452"/>
      <c r="Q127" s="454"/>
      <c r="U127" s="28"/>
      <c r="V127" s="28"/>
      <c r="W127" s="28"/>
    </row>
    <row r="128" spans="1:23" s="453" customFormat="1" ht="15.75" customHeight="1" x14ac:dyDescent="0.2">
      <c r="A128" s="466" t="s">
        <v>77</v>
      </c>
      <c r="B128" s="485">
        <v>4.5999999999999996</v>
      </c>
      <c r="C128" s="418">
        <v>4.5999999999999996</v>
      </c>
      <c r="D128" s="418">
        <v>6.5</v>
      </c>
      <c r="E128" s="418">
        <v>4</v>
      </c>
      <c r="F128" s="298">
        <f t="shared" si="23"/>
        <v>2.1071111749867422E-2</v>
      </c>
      <c r="G128" s="379">
        <v>8241.31</v>
      </c>
      <c r="H128" s="298">
        <f t="shared" si="24"/>
        <v>2.3999913529405337E-2</v>
      </c>
      <c r="I128" s="379">
        <v>9473.74</v>
      </c>
      <c r="J128" s="298">
        <f t="shared" si="25"/>
        <v>3.4899914891735717E-2</v>
      </c>
      <c r="K128" s="379">
        <v>11235.66</v>
      </c>
      <c r="L128" s="298">
        <f t="shared" si="26"/>
        <v>0</v>
      </c>
      <c r="M128" s="422">
        <v>7172.95</v>
      </c>
      <c r="N128" s="28"/>
      <c r="O128" s="452"/>
      <c r="Q128" s="454"/>
      <c r="U128" s="28"/>
      <c r="V128" s="28"/>
      <c r="W128" s="28"/>
    </row>
    <row r="129" spans="1:23" s="453" customFormat="1" ht="15.75" customHeight="1" x14ac:dyDescent="0.2">
      <c r="A129" s="466" t="s">
        <v>66</v>
      </c>
      <c r="B129" s="485">
        <v>4.9000000000000004</v>
      </c>
      <c r="C129" s="418">
        <v>5</v>
      </c>
      <c r="D129" s="418">
        <v>8.3000000000000007</v>
      </c>
      <c r="E129" s="418">
        <v>4.0999999999999996</v>
      </c>
      <c r="F129" s="298">
        <f t="shared" si="23"/>
        <v>3.0838543872272695E-2</v>
      </c>
      <c r="G129" s="379">
        <v>8495.4599999999991</v>
      </c>
      <c r="H129" s="298">
        <f t="shared" si="24"/>
        <v>2.8100834517307716E-2</v>
      </c>
      <c r="I129" s="379">
        <v>9739.9599999999991</v>
      </c>
      <c r="J129" s="298">
        <f t="shared" si="25"/>
        <v>1.0999798854717913E-2</v>
      </c>
      <c r="K129" s="379">
        <v>11359.25</v>
      </c>
      <c r="L129" s="298">
        <f t="shared" si="26"/>
        <v>5.2501411553126598E-2</v>
      </c>
      <c r="M129" s="422">
        <v>7549.54</v>
      </c>
      <c r="N129" s="28"/>
      <c r="O129" s="452"/>
      <c r="Q129" s="454"/>
      <c r="U129" s="28"/>
      <c r="V129" s="28"/>
      <c r="W129" s="28"/>
    </row>
    <row r="130" spans="1:23" s="453" customFormat="1" ht="15.75" customHeight="1" x14ac:dyDescent="0.2">
      <c r="A130" s="459" t="s">
        <v>67</v>
      </c>
      <c r="B130" s="485">
        <v>1.7</v>
      </c>
      <c r="C130" s="460">
        <v>1.9</v>
      </c>
      <c r="D130" s="418">
        <v>2.2999999999999998</v>
      </c>
      <c r="E130" s="418">
        <v>-1.1000000000000001</v>
      </c>
      <c r="F130" s="298">
        <f t="shared" si="23"/>
        <v>4.3293712170973109E-3</v>
      </c>
      <c r="G130" s="312">
        <v>8532.24</v>
      </c>
      <c r="H130" s="298">
        <f t="shared" si="24"/>
        <v>5.5996123187365132E-3</v>
      </c>
      <c r="I130" s="312">
        <v>9794.5</v>
      </c>
      <c r="J130" s="298">
        <f t="shared" si="25"/>
        <v>1.5400664656557428E-2</v>
      </c>
      <c r="K130" s="312">
        <v>11534.19</v>
      </c>
      <c r="L130" s="298">
        <f t="shared" si="26"/>
        <v>0</v>
      </c>
      <c r="M130" s="420">
        <v>7549.54</v>
      </c>
      <c r="N130" s="28"/>
      <c r="O130" s="452"/>
      <c r="Q130" s="454"/>
      <c r="U130" s="28"/>
      <c r="V130" s="28"/>
      <c r="W130" s="28"/>
    </row>
    <row r="131" spans="1:23" s="453" customFormat="1" ht="15.75" customHeight="1" x14ac:dyDescent="0.2">
      <c r="A131" s="459" t="s">
        <v>68</v>
      </c>
      <c r="B131" s="485">
        <v>0.1</v>
      </c>
      <c r="C131" s="457">
        <v>0.2</v>
      </c>
      <c r="D131" s="458">
        <v>-1.4</v>
      </c>
      <c r="E131" s="458">
        <v>-1.8</v>
      </c>
      <c r="F131" s="298">
        <f t="shared" si="23"/>
        <v>4.6006675855344126E-2</v>
      </c>
      <c r="G131" s="312">
        <v>8924.7800000000007</v>
      </c>
      <c r="H131" s="298">
        <f t="shared" si="24"/>
        <v>3.6800245035479184E-2</v>
      </c>
      <c r="I131" s="312">
        <v>10154.94</v>
      </c>
      <c r="J131" s="298">
        <f t="shared" si="25"/>
        <v>1.6199663782198837E-2</v>
      </c>
      <c r="K131" s="312">
        <v>11721.04</v>
      </c>
      <c r="L131" s="298">
        <f t="shared" si="26"/>
        <v>0.11499905954534984</v>
      </c>
      <c r="M131" s="420">
        <v>8417.73</v>
      </c>
      <c r="N131" s="28"/>
      <c r="O131" s="452"/>
      <c r="Q131" s="454"/>
      <c r="U131" s="28"/>
      <c r="V131" s="28"/>
      <c r="W131" s="28"/>
    </row>
    <row r="132" spans="1:23" s="453" customFormat="1" ht="15.75" customHeight="1" x14ac:dyDescent="0.2">
      <c r="A132" s="466" t="s">
        <v>69</v>
      </c>
      <c r="B132" s="485">
        <v>11.2</v>
      </c>
      <c r="C132" s="418">
        <v>9.9</v>
      </c>
      <c r="D132" s="418">
        <v>4.3</v>
      </c>
      <c r="E132" s="424">
        <v>28.2</v>
      </c>
      <c r="F132" s="365">
        <f t="shared" si="23"/>
        <v>5.5085951698529145E-2</v>
      </c>
      <c r="G132" s="312">
        <v>9416.41</v>
      </c>
      <c r="H132" s="365">
        <f t="shared" si="24"/>
        <v>5.5500081733619311E-2</v>
      </c>
      <c r="I132" s="312">
        <v>10718.54</v>
      </c>
      <c r="J132" s="365">
        <f t="shared" si="25"/>
        <v>8.0027028318307991E-4</v>
      </c>
      <c r="K132" s="312">
        <v>11730.42</v>
      </c>
      <c r="L132" s="365">
        <f t="shared" si="26"/>
        <v>0</v>
      </c>
      <c r="M132" s="420">
        <v>8417.73</v>
      </c>
      <c r="N132" s="28"/>
      <c r="O132" s="452"/>
      <c r="Q132" s="454"/>
      <c r="U132" s="28"/>
      <c r="V132" s="28"/>
      <c r="W132" s="28"/>
    </row>
    <row r="133" spans="1:23" s="453" customFormat="1" ht="15.75" customHeight="1" x14ac:dyDescent="0.2">
      <c r="A133" s="466" t="s">
        <v>70</v>
      </c>
      <c r="B133" s="485">
        <v>4.2</v>
      </c>
      <c r="C133" s="418">
        <v>4.4000000000000004</v>
      </c>
      <c r="D133" s="418">
        <v>2.2999999999999998</v>
      </c>
      <c r="E133" s="424">
        <v>1.7</v>
      </c>
      <c r="F133" s="467">
        <f>+G133/G132-1</f>
        <v>3.7203137926237195E-2</v>
      </c>
      <c r="G133" s="312">
        <v>9766.73</v>
      </c>
      <c r="H133" s="468">
        <f>+I133/I132-1</f>
        <v>4.2999326400797067E-2</v>
      </c>
      <c r="I133" s="312">
        <v>11179.43</v>
      </c>
      <c r="J133" s="468">
        <f>+K133/K132-1</f>
        <v>6.3999413490736012E-2</v>
      </c>
      <c r="K133" s="312">
        <v>12481.16</v>
      </c>
      <c r="L133" s="468">
        <f>+M133/M132-1</f>
        <v>0</v>
      </c>
      <c r="M133" s="420">
        <v>8417.73</v>
      </c>
      <c r="N133" s="28"/>
      <c r="O133" s="452"/>
      <c r="Q133" s="454"/>
      <c r="U133" s="28"/>
      <c r="V133" s="28"/>
      <c r="W133" s="28"/>
    </row>
    <row r="134" spans="1:23" s="453" customFormat="1" ht="15.75" customHeight="1" x14ac:dyDescent="0.2">
      <c r="A134" s="483" t="s">
        <v>71</v>
      </c>
      <c r="B134" s="485">
        <v>3.6</v>
      </c>
      <c r="C134" s="418">
        <v>3.6</v>
      </c>
      <c r="D134" s="418">
        <v>3.1</v>
      </c>
      <c r="E134" s="418">
        <v>3.6</v>
      </c>
      <c r="F134" s="467">
        <f>+G134/G133-1</f>
        <v>3.9171759637053549E-2</v>
      </c>
      <c r="G134" s="312">
        <v>10149.31</v>
      </c>
      <c r="H134" s="468">
        <f>+I134/I133-1</f>
        <v>2.8800216111197097E-2</v>
      </c>
      <c r="I134" s="312">
        <v>11501.4</v>
      </c>
      <c r="J134" s="468">
        <f>+K134/K133-1</f>
        <v>7.002554249764259E-4</v>
      </c>
      <c r="K134" s="312">
        <v>12489.9</v>
      </c>
      <c r="L134" s="468">
        <f>+M134/M133-1</f>
        <v>0.10980038561464922</v>
      </c>
      <c r="M134" s="420">
        <v>9342</v>
      </c>
      <c r="N134" s="28"/>
      <c r="O134" s="452"/>
      <c r="Q134" s="454"/>
      <c r="U134" s="28"/>
      <c r="V134" s="28"/>
      <c r="W134" s="28"/>
    </row>
    <row r="135" spans="1:23" s="453" customFormat="1" ht="15.75" customHeight="1" x14ac:dyDescent="0.2">
      <c r="A135" s="483" t="s">
        <v>72</v>
      </c>
      <c r="B135" s="485">
        <v>5.4</v>
      </c>
      <c r="C135" s="418">
        <v>5.5</v>
      </c>
      <c r="D135" s="418">
        <v>6.1</v>
      </c>
      <c r="E135" s="418">
        <v>4.2</v>
      </c>
      <c r="F135" s="467">
        <f>+G135/G134-1</f>
        <v>3.5016173513273463E-2</v>
      </c>
      <c r="G135" s="379">
        <v>10504.7</v>
      </c>
      <c r="H135" s="467">
        <f>+I135/I134-1</f>
        <v>3.4900099118368111E-2</v>
      </c>
      <c r="I135" s="379">
        <v>11902.8</v>
      </c>
      <c r="J135" s="468">
        <f>+K135/K134-1</f>
        <v>9.3400267416072102E-2</v>
      </c>
      <c r="K135" s="379">
        <v>13656.46</v>
      </c>
      <c r="L135" s="467">
        <f>+M135/M134-1</f>
        <v>0</v>
      </c>
      <c r="M135" s="422">
        <v>9342</v>
      </c>
      <c r="N135" s="28"/>
      <c r="O135" s="452"/>
      <c r="Q135" s="454"/>
      <c r="U135" s="28"/>
      <c r="V135" s="28"/>
      <c r="W135" s="28"/>
    </row>
    <row r="136" spans="1:23" s="453" customFormat="1" ht="15.75" customHeight="1" thickBot="1" x14ac:dyDescent="0.25">
      <c r="A136" s="484" t="s">
        <v>74</v>
      </c>
      <c r="B136" s="486">
        <v>3.7</v>
      </c>
      <c r="C136" s="418">
        <v>4.0999999999999996</v>
      </c>
      <c r="D136" s="418">
        <v>5</v>
      </c>
      <c r="E136" s="418">
        <v>-0.4</v>
      </c>
      <c r="F136" s="465">
        <f>+G136/G135-1</f>
        <v>1.945986082420248E-2</v>
      </c>
      <c r="G136" s="469">
        <v>10709.12</v>
      </c>
      <c r="H136" s="465">
        <f>+I136/I135-1</f>
        <v>2.1699936149477406E-2</v>
      </c>
      <c r="I136" s="469">
        <v>12161.09</v>
      </c>
      <c r="J136" s="465">
        <f>+K136/K135-1</f>
        <v>6.2199867315541502E-2</v>
      </c>
      <c r="K136" s="469">
        <v>14505.89</v>
      </c>
      <c r="L136" s="465">
        <f>+M136/M135-1</f>
        <v>0</v>
      </c>
      <c r="M136" s="470">
        <v>9342</v>
      </c>
      <c r="N136" s="28"/>
      <c r="O136" s="452"/>
      <c r="Q136" s="454"/>
      <c r="U136" s="28"/>
      <c r="V136" s="28"/>
      <c r="W136" s="28"/>
    </row>
    <row r="137" spans="1:23" ht="15.75" customHeight="1" thickBot="1" x14ac:dyDescent="0.25">
      <c r="A137" s="559">
        <v>2020</v>
      </c>
      <c r="B137" s="518"/>
      <c r="C137" s="518"/>
      <c r="D137" s="518"/>
      <c r="E137" s="518"/>
      <c r="F137" s="518"/>
      <c r="G137" s="518"/>
      <c r="H137" s="518"/>
      <c r="I137" s="518"/>
      <c r="J137" s="518"/>
      <c r="K137" s="518"/>
      <c r="L137" s="518"/>
      <c r="M137" s="519"/>
      <c r="N137" s="28"/>
      <c r="O137" s="224"/>
      <c r="Q137" s="215"/>
      <c r="U137" s="28"/>
      <c r="V137" s="28"/>
      <c r="W137" s="28"/>
    </row>
    <row r="138" spans="1:23" s="453" customFormat="1" ht="15.75" customHeight="1" x14ac:dyDescent="0.2">
      <c r="A138" s="491" t="s">
        <v>62</v>
      </c>
      <c r="B138" s="487">
        <v>1.5</v>
      </c>
      <c r="C138" s="475">
        <v>1.6</v>
      </c>
      <c r="D138" s="475">
        <v>1.7</v>
      </c>
      <c r="E138" s="476">
        <v>0.1</v>
      </c>
      <c r="F138" s="473">
        <f>+G138/G136-1</f>
        <v>2.8602723659833851E-2</v>
      </c>
      <c r="G138" s="474">
        <v>11015.43</v>
      </c>
      <c r="H138" s="473">
        <f>+I138/I136-1</f>
        <v>2.1499717541766383E-2</v>
      </c>
      <c r="I138" s="471">
        <v>12422.55</v>
      </c>
      <c r="J138" s="472">
        <f>+K138/K136-1</f>
        <v>-1.0002833331840266E-3</v>
      </c>
      <c r="K138" s="471">
        <v>14491.38</v>
      </c>
      <c r="L138" s="472">
        <f>+M138/M136-1</f>
        <v>4.540034253907077E-2</v>
      </c>
      <c r="M138" s="471">
        <v>9766.1299999999992</v>
      </c>
      <c r="N138" s="28"/>
      <c r="O138" s="452"/>
      <c r="Q138" s="454"/>
      <c r="U138" s="28"/>
      <c r="V138" s="28"/>
      <c r="W138" s="28"/>
    </row>
    <row r="139" spans="1:23" s="453" customFormat="1" ht="15.75" customHeight="1" x14ac:dyDescent="0.2">
      <c r="A139" s="466" t="s">
        <v>73</v>
      </c>
      <c r="B139" s="488">
        <v>1.1000000000000001</v>
      </c>
      <c r="C139" s="479">
        <v>1.2</v>
      </c>
      <c r="D139" s="479">
        <v>0.7</v>
      </c>
      <c r="E139" s="480">
        <v>0.7</v>
      </c>
      <c r="F139" s="467">
        <f>+G139/G138-1</f>
        <v>3.2942881031425841E-2</v>
      </c>
      <c r="G139" s="481">
        <v>11378.31</v>
      </c>
      <c r="H139" s="467">
        <f t="shared" ref="H139:H147" si="27">+I139/I138-1</f>
        <v>3.5700399676395156E-2</v>
      </c>
      <c r="I139" s="482">
        <v>12866.04</v>
      </c>
      <c r="J139" s="468">
        <f t="shared" ref="J139:J147" si="28">+K139/K138-1</f>
        <v>-6.100178174887394E-3</v>
      </c>
      <c r="K139" s="482">
        <v>14402.98</v>
      </c>
      <c r="L139" s="468">
        <f t="shared" ref="L139:L147" si="29">+M139/M138-1</f>
        <v>0.13289911152114531</v>
      </c>
      <c r="M139" s="482">
        <v>11064.04</v>
      </c>
      <c r="N139" s="28"/>
      <c r="O139" s="452"/>
      <c r="Q139" s="454"/>
      <c r="U139" s="28"/>
      <c r="V139" s="28"/>
      <c r="W139" s="28"/>
    </row>
    <row r="140" spans="1:23" s="453" customFormat="1" ht="15.75" customHeight="1" x14ac:dyDescent="0.2">
      <c r="A140" s="466" t="s">
        <v>75</v>
      </c>
      <c r="B140" s="488">
        <v>1</v>
      </c>
      <c r="C140" s="480">
        <v>0.9</v>
      </c>
      <c r="D140" s="479">
        <v>-1.3</v>
      </c>
      <c r="E140" s="480">
        <v>1.4</v>
      </c>
      <c r="F140" s="467">
        <f>+G140/G139-1</f>
        <v>2.0994330440988307E-2</v>
      </c>
      <c r="G140" s="489">
        <v>11617.19</v>
      </c>
      <c r="H140" s="467">
        <f t="shared" si="27"/>
        <v>4.9976527354167466E-4</v>
      </c>
      <c r="I140" s="490">
        <v>12872.47</v>
      </c>
      <c r="J140" s="467">
        <f t="shared" si="28"/>
        <v>-9.9979309837183727E-5</v>
      </c>
      <c r="K140" s="490">
        <v>14401.54</v>
      </c>
      <c r="L140" s="467">
        <f t="shared" si="29"/>
        <v>0</v>
      </c>
      <c r="M140" s="490">
        <v>11064.04</v>
      </c>
      <c r="N140" s="28"/>
      <c r="O140" s="452"/>
      <c r="Q140" s="454"/>
      <c r="U140" s="28"/>
      <c r="V140" s="28"/>
      <c r="W140" s="28"/>
    </row>
    <row r="141" spans="1:23" s="453" customFormat="1" ht="15.75" customHeight="1" x14ac:dyDescent="0.2">
      <c r="A141" s="466" t="s">
        <v>77</v>
      </c>
      <c r="B141" s="492">
        <v>-1.3</v>
      </c>
      <c r="C141" s="480">
        <v>-1.7</v>
      </c>
      <c r="D141" s="479">
        <v>-9.5</v>
      </c>
      <c r="E141" s="480">
        <v>3</v>
      </c>
      <c r="F141" s="467">
        <f t="shared" ref="F141:F147" si="30">G141/G140-1</f>
        <v>2.2440882864100509E-2</v>
      </c>
      <c r="G141" s="489">
        <v>11877.89</v>
      </c>
      <c r="H141" s="467">
        <f t="shared" si="27"/>
        <v>1.7100059273783552E-2</v>
      </c>
      <c r="I141" s="490">
        <v>13092.59</v>
      </c>
      <c r="J141" s="467">
        <f t="shared" si="28"/>
        <v>-3.9995722679664336E-4</v>
      </c>
      <c r="K141" s="490">
        <v>14395.78</v>
      </c>
      <c r="L141" s="467">
        <f t="shared" si="29"/>
        <v>6.3300566520005264E-2</v>
      </c>
      <c r="M141" s="490">
        <v>11764.4</v>
      </c>
      <c r="N141" s="28"/>
      <c r="O141" s="452"/>
      <c r="Q141" s="454"/>
      <c r="U141" s="28"/>
      <c r="V141" s="28"/>
      <c r="W141" s="28"/>
    </row>
    <row r="142" spans="1:23" s="453" customFormat="1" ht="15.75" customHeight="1" x14ac:dyDescent="0.2">
      <c r="A142" s="466" t="s">
        <v>66</v>
      </c>
      <c r="B142" s="492">
        <v>0.4</v>
      </c>
      <c r="C142" s="480">
        <v>0.2</v>
      </c>
      <c r="D142" s="479">
        <v>-4.8</v>
      </c>
      <c r="E142" s="480">
        <v>2.7</v>
      </c>
      <c r="F142" s="467">
        <f t="shared" si="30"/>
        <v>1.1603912816165129E-2</v>
      </c>
      <c r="G142" s="489">
        <v>12015.72</v>
      </c>
      <c r="H142" s="467">
        <f t="shared" si="27"/>
        <v>1.2600257091988531E-2</v>
      </c>
      <c r="I142" s="490">
        <v>13257.56</v>
      </c>
      <c r="J142" s="467">
        <f t="shared" si="28"/>
        <v>4.001172565848421E-4</v>
      </c>
      <c r="K142" s="490">
        <v>14401.54</v>
      </c>
      <c r="L142" s="467">
        <f t="shared" si="29"/>
        <v>0</v>
      </c>
      <c r="M142" s="490">
        <v>11764.4</v>
      </c>
      <c r="N142" s="28"/>
      <c r="O142" s="452"/>
      <c r="Q142" s="454"/>
      <c r="U142" s="28"/>
      <c r="V142" s="28"/>
      <c r="W142" s="28"/>
    </row>
    <row r="143" spans="1:23" s="453" customFormat="1" ht="15.75" customHeight="1" x14ac:dyDescent="0.2">
      <c r="A143" s="466" t="s">
        <v>67</v>
      </c>
      <c r="B143" s="492">
        <v>3.7</v>
      </c>
      <c r="C143" s="480">
        <v>3.8</v>
      </c>
      <c r="D143" s="479">
        <v>9.3000000000000007</v>
      </c>
      <c r="E143" s="480">
        <v>2.6</v>
      </c>
      <c r="F143" s="467">
        <f t="shared" si="30"/>
        <v>5.6259633213824323E-3</v>
      </c>
      <c r="G143" s="482">
        <v>12083.32</v>
      </c>
      <c r="H143" s="467">
        <f t="shared" si="27"/>
        <v>6.4001218927163261E-3</v>
      </c>
      <c r="I143" s="482">
        <v>13342.41</v>
      </c>
      <c r="J143" s="467">
        <f t="shared" si="28"/>
        <v>-2.9996792009756579E-4</v>
      </c>
      <c r="K143" s="482">
        <v>14397.22</v>
      </c>
      <c r="L143" s="467">
        <f t="shared" si="29"/>
        <v>-3.4900207405392569E-2</v>
      </c>
      <c r="M143" s="482">
        <v>11353.82</v>
      </c>
      <c r="N143" s="28"/>
      <c r="O143" s="452"/>
      <c r="Q143" s="454"/>
      <c r="U143" s="28"/>
      <c r="V143" s="28"/>
      <c r="W143" s="28"/>
    </row>
    <row r="144" spans="1:23" s="453" customFormat="1" ht="15.75" customHeight="1" x14ac:dyDescent="0.2">
      <c r="A144" s="466" t="s">
        <v>68</v>
      </c>
      <c r="B144" s="492">
        <v>3.5</v>
      </c>
      <c r="C144" s="480">
        <v>3.5</v>
      </c>
      <c r="D144" s="479">
        <v>6.1</v>
      </c>
      <c r="E144" s="480">
        <v>3.8</v>
      </c>
      <c r="F144" s="467">
        <f t="shared" si="30"/>
        <v>8.2518711744785644E-3</v>
      </c>
      <c r="G144" s="490">
        <v>12183.03</v>
      </c>
      <c r="H144" s="467">
        <f t="shared" si="27"/>
        <v>9.2996692501579048E-3</v>
      </c>
      <c r="I144" s="490">
        <v>13466.49</v>
      </c>
      <c r="J144" s="467">
        <f t="shared" si="28"/>
        <v>-1.0001930928327241E-4</v>
      </c>
      <c r="K144" s="490">
        <v>14395.78</v>
      </c>
      <c r="L144" s="467">
        <f t="shared" si="29"/>
        <v>0</v>
      </c>
      <c r="M144" s="490">
        <v>11353.82</v>
      </c>
      <c r="N144" s="28"/>
      <c r="O144" s="452"/>
      <c r="Q144" s="454"/>
      <c r="U144" s="28"/>
      <c r="V144" s="28"/>
      <c r="W144" s="28"/>
    </row>
    <row r="145" spans="1:23" s="453" customFormat="1" ht="15.75" customHeight="1" x14ac:dyDescent="0.2">
      <c r="A145" s="466" t="s">
        <v>69</v>
      </c>
      <c r="B145" s="492">
        <v>4.0999999999999996</v>
      </c>
      <c r="C145" s="480">
        <v>4.0999999999999996</v>
      </c>
      <c r="D145" s="479">
        <v>7.4</v>
      </c>
      <c r="E145" s="480">
        <v>3.9</v>
      </c>
      <c r="F145" s="467">
        <f t="shared" si="30"/>
        <v>5.1648071128446604E-2</v>
      </c>
      <c r="G145" s="490">
        <v>12812.26</v>
      </c>
      <c r="H145" s="467">
        <f t="shared" si="27"/>
        <v>5.1100175324082286E-2</v>
      </c>
      <c r="I145" s="490">
        <v>14154.63</v>
      </c>
      <c r="J145" s="467">
        <f t="shared" si="28"/>
        <v>4.4399817168642386E-2</v>
      </c>
      <c r="K145" s="490">
        <v>15034.95</v>
      </c>
      <c r="L145" s="467">
        <f t="shared" si="29"/>
        <v>8.0000387534767903E-2</v>
      </c>
      <c r="M145" s="490">
        <v>12262.13</v>
      </c>
      <c r="N145" s="28"/>
      <c r="O145" s="452"/>
      <c r="Q145" s="454"/>
      <c r="U145" s="28"/>
      <c r="V145" s="28"/>
      <c r="W145" s="28"/>
    </row>
    <row r="146" spans="1:23" s="453" customFormat="1" ht="15.75" customHeight="1" x14ac:dyDescent="0.2">
      <c r="A146" s="466" t="s">
        <v>70</v>
      </c>
      <c r="B146" s="492">
        <v>3.7</v>
      </c>
      <c r="C146" s="480">
        <v>3.7</v>
      </c>
      <c r="D146" s="479">
        <v>3.2</v>
      </c>
      <c r="E146" s="480">
        <v>3.5</v>
      </c>
      <c r="F146" s="467">
        <f t="shared" si="30"/>
        <v>3.2180895486042305E-2</v>
      </c>
      <c r="G146" s="490">
        <v>13224.57</v>
      </c>
      <c r="H146" s="467">
        <f t="shared" si="27"/>
        <v>3.5500044861646041E-2</v>
      </c>
      <c r="I146" s="490">
        <v>14657.12</v>
      </c>
      <c r="J146" s="467">
        <f t="shared" si="28"/>
        <v>4.210057233313047E-2</v>
      </c>
      <c r="K146" s="490">
        <v>15667.93</v>
      </c>
      <c r="L146" s="467">
        <f t="shared" si="29"/>
        <v>0</v>
      </c>
      <c r="M146" s="490">
        <v>12262.13</v>
      </c>
      <c r="N146" s="28"/>
      <c r="O146" s="452"/>
      <c r="Q146" s="454"/>
      <c r="U146" s="28"/>
      <c r="V146" s="28"/>
      <c r="W146" s="28"/>
    </row>
    <row r="147" spans="1:23" s="453" customFormat="1" ht="15.75" customHeight="1" thickBot="1" x14ac:dyDescent="0.25">
      <c r="A147" s="493" t="s">
        <v>71</v>
      </c>
      <c r="B147" s="494"/>
      <c r="C147" s="495"/>
      <c r="D147" s="496"/>
      <c r="E147" s="495"/>
      <c r="F147" s="465">
        <f t="shared" si="30"/>
        <v>5.5278167834568626E-2</v>
      </c>
      <c r="G147" s="497">
        <v>13955.6</v>
      </c>
      <c r="H147" s="465">
        <f t="shared" si="27"/>
        <v>5.5195017847980976E-2</v>
      </c>
      <c r="I147" s="497">
        <v>15466.12</v>
      </c>
      <c r="J147" s="465">
        <f t="shared" si="28"/>
        <v>2.9499748850039476E-2</v>
      </c>
      <c r="K147" s="497">
        <v>16130.13</v>
      </c>
      <c r="L147" s="465">
        <f t="shared" si="29"/>
        <v>6.4799508731354205E-2</v>
      </c>
      <c r="M147" s="497">
        <v>13056.71</v>
      </c>
      <c r="N147" s="28"/>
      <c r="O147" s="452"/>
      <c r="Q147" s="454"/>
      <c r="U147" s="28"/>
      <c r="V147" s="28"/>
      <c r="W147" s="28"/>
    </row>
    <row r="148" spans="1:23" ht="15.75" x14ac:dyDescent="0.2">
      <c r="A148" s="464" t="s">
        <v>78</v>
      </c>
      <c r="B148" s="461">
        <v>0.34599999999999997</v>
      </c>
      <c r="C148" s="462">
        <v>0.34599999999999997</v>
      </c>
      <c r="D148" s="463">
        <v>0.28499999999999998</v>
      </c>
      <c r="E148" s="463">
        <v>0.32900000000000001</v>
      </c>
      <c r="F148" s="555">
        <f>G147/G134-1</f>
        <v>0.37502943549857104</v>
      </c>
      <c r="G148" s="556"/>
      <c r="H148" s="555">
        <f t="shared" ref="H148" si="31">I147/I134-1</f>
        <v>0.3447162954075158</v>
      </c>
      <c r="I148" s="556"/>
      <c r="J148" s="555">
        <f t="shared" ref="J148" si="32">K147/K134-1</f>
        <v>0.2914538947469556</v>
      </c>
      <c r="K148" s="556"/>
      <c r="L148" s="555">
        <f t="shared" ref="L148" si="33">M147/M134-1</f>
        <v>0.3976354099764503</v>
      </c>
      <c r="M148" s="556"/>
      <c r="N148" s="28"/>
      <c r="O148" s="28"/>
      <c r="P148" s="28"/>
      <c r="Q148" s="223"/>
      <c r="R148" s="28"/>
      <c r="S148" s="28"/>
      <c r="T148" s="28"/>
      <c r="U148" s="28"/>
      <c r="V148" s="28"/>
      <c r="W148" s="28"/>
    </row>
    <row r="149" spans="1:23" s="283" customFormat="1" ht="15.75" x14ac:dyDescent="0.2">
      <c r="A149" s="250" t="s">
        <v>80</v>
      </c>
      <c r="B149" s="405">
        <v>0.189</v>
      </c>
      <c r="C149" s="402">
        <v>0.185</v>
      </c>
      <c r="D149" s="403">
        <v>0.12</v>
      </c>
      <c r="E149" s="404">
        <v>0.23699999999999999</v>
      </c>
      <c r="F149" s="557">
        <f>+G147/G136-1</f>
        <v>0.30315095918245372</v>
      </c>
      <c r="G149" s="558"/>
      <c r="H149" s="557">
        <f t="shared" ref="H149" si="34">+I147/I136-1</f>
        <v>0.27177086922307137</v>
      </c>
      <c r="I149" s="558"/>
      <c r="J149" s="557">
        <f t="shared" ref="J149" si="35">+K147/K136-1</f>
        <v>0.11197106830397852</v>
      </c>
      <c r="K149" s="558"/>
      <c r="L149" s="557">
        <f t="shared" ref="L149" si="36">+M147/M136-1</f>
        <v>0.3976354099764503</v>
      </c>
      <c r="M149" s="558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</row>
    <row r="150" spans="1:23" ht="16.5" thickBot="1" x14ac:dyDescent="0.25">
      <c r="A150" s="398" t="s">
        <v>79</v>
      </c>
      <c r="B150" s="477">
        <v>3.6999999999999998E-2</v>
      </c>
      <c r="C150" s="477">
        <v>3.6999999999999998E-2</v>
      </c>
      <c r="D150" s="478">
        <v>3.2000000000000001E-2</v>
      </c>
      <c r="E150" s="478">
        <v>3.5000000000000003E-2</v>
      </c>
      <c r="F150" s="553">
        <f>F147</f>
        <v>5.5278167834568626E-2</v>
      </c>
      <c r="G150" s="554">
        <f t="shared" ref="G150" si="37">+H150/H149-1</f>
        <v>-0.79690605543644</v>
      </c>
      <c r="H150" s="553">
        <f t="shared" ref="H150" si="38">H147</f>
        <v>5.5195017847980976E-2</v>
      </c>
      <c r="I150" s="554">
        <f t="shared" ref="I150" si="39">+J150/J149-1</f>
        <v>-0.73654132896228419</v>
      </c>
      <c r="J150" s="553">
        <f t="shared" ref="J150" si="40">J147</f>
        <v>2.9499748850039476E-2</v>
      </c>
      <c r="K150" s="554">
        <f t="shared" ref="K150" si="41">+L150/L149-1</f>
        <v>-0.83703788167358661</v>
      </c>
      <c r="L150" s="553">
        <f t="shared" ref="L150" si="42">L147</f>
        <v>6.4799508731354205E-2</v>
      </c>
      <c r="M150" s="554" t="e">
        <f t="shared" ref="M150" si="43">+N150/N149-1</f>
        <v>#DIV/0!</v>
      </c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8.600000000000001" customHeight="1" thickBot="1" x14ac:dyDescent="0.25">
      <c r="A151" s="510"/>
      <c r="B151" s="511"/>
      <c r="C151" s="511"/>
      <c r="D151" s="511"/>
      <c r="E151" s="511"/>
      <c r="F151" s="511"/>
      <c r="G151" s="511"/>
      <c r="H151" s="511"/>
      <c r="I151" s="511"/>
      <c r="J151" s="511"/>
      <c r="K151" s="511"/>
      <c r="L151" s="511"/>
      <c r="M151" s="512"/>
    </row>
    <row r="152" spans="1:23" s="283" customFormat="1" ht="17.25" customHeight="1" thickBot="1" x14ac:dyDescent="0.25">
      <c r="A152" s="366" t="s">
        <v>86</v>
      </c>
      <c r="B152" s="367"/>
      <c r="C152" s="367"/>
      <c r="D152" s="368"/>
      <c r="E152" s="369"/>
      <c r="F152" s="399"/>
      <c r="G152" s="399"/>
      <c r="H152" s="399"/>
      <c r="I152" s="399"/>
      <c r="J152" s="399"/>
      <c r="K152" s="399"/>
      <c r="L152" s="399"/>
      <c r="M152" s="400"/>
      <c r="N152" s="284"/>
    </row>
    <row r="153" spans="1:23" x14ac:dyDescent="0.2">
      <c r="F153" s="349"/>
      <c r="G153" s="349"/>
      <c r="H153" s="349"/>
      <c r="I153" s="349"/>
      <c r="J153" s="349"/>
      <c r="K153" s="350"/>
      <c r="L153" s="349"/>
      <c r="M153" s="349"/>
    </row>
    <row r="154" spans="1:23" ht="18" x14ac:dyDescent="0.25">
      <c r="A154" s="221"/>
      <c r="B154" s="222"/>
      <c r="C154" s="222"/>
      <c r="D154" s="221"/>
      <c r="E154" s="221"/>
      <c r="F154" s="351"/>
      <c r="G154" s="351"/>
      <c r="H154" s="349"/>
      <c r="I154" s="349"/>
      <c r="J154" s="349"/>
      <c r="K154" s="349"/>
      <c r="L154" s="349"/>
      <c r="M154" s="349"/>
    </row>
    <row r="155" spans="1:23" ht="18" x14ac:dyDescent="0.25">
      <c r="A155" s="221"/>
      <c r="B155" s="222"/>
      <c r="C155" s="222"/>
      <c r="D155" s="221"/>
      <c r="E155"/>
      <c r="F155"/>
      <c r="G155" s="351"/>
      <c r="H155" s="349"/>
      <c r="I155" s="349"/>
      <c r="J155" s="349"/>
      <c r="K155" s="349"/>
      <c r="L155" s="349"/>
      <c r="M155" s="349"/>
    </row>
    <row r="156" spans="1:23" ht="18" x14ac:dyDescent="0.25">
      <c r="A156" s="221"/>
      <c r="B156" s="222"/>
      <c r="C156" s="222"/>
      <c r="D156" s="221"/>
      <c r="E156" s="221"/>
      <c r="F156" s="351"/>
      <c r="G156" s="351"/>
      <c r="H156" s="349"/>
      <c r="I156" s="349"/>
      <c r="J156" s="349"/>
      <c r="K156" s="349"/>
      <c r="L156" s="349"/>
      <c r="M156" s="349"/>
    </row>
    <row r="157" spans="1:23" ht="18" x14ac:dyDescent="0.25">
      <c r="A157" s="221"/>
      <c r="B157" s="222"/>
      <c r="C157" s="222"/>
      <c r="D157" s="221"/>
      <c r="E157" s="221"/>
      <c r="F157" s="352"/>
      <c r="G157" s="351"/>
    </row>
    <row r="158" spans="1:23" x14ac:dyDescent="0.2">
      <c r="G158" s="349"/>
    </row>
  </sheetData>
  <mergeCells count="39">
    <mergeCell ref="A98:M98"/>
    <mergeCell ref="F150:G150"/>
    <mergeCell ref="L148:M148"/>
    <mergeCell ref="L149:M149"/>
    <mergeCell ref="L150:M150"/>
    <mergeCell ref="H148:I148"/>
    <mergeCell ref="H149:I149"/>
    <mergeCell ref="H150:I150"/>
    <mergeCell ref="J148:K148"/>
    <mergeCell ref="J149:K149"/>
    <mergeCell ref="J150:K150"/>
    <mergeCell ref="F148:G148"/>
    <mergeCell ref="A111:M111"/>
    <mergeCell ref="A124:M124"/>
    <mergeCell ref="A137:M137"/>
    <mergeCell ref="F149:G149"/>
    <mergeCell ref="B84:E84"/>
    <mergeCell ref="B86:E86"/>
    <mergeCell ref="B89:E89"/>
    <mergeCell ref="B83:E83"/>
    <mergeCell ref="A85:M85"/>
    <mergeCell ref="B88:E88"/>
    <mergeCell ref="B87:E87"/>
    <mergeCell ref="A151:M151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  <mergeCell ref="A20:M20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35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560" t="s">
        <v>37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2"/>
    </row>
    <row r="2" spans="1:19" s="1" customFormat="1" ht="14.25" thickTop="1" thickBot="1" x14ac:dyDescent="0.25">
      <c r="A2" s="52" t="s">
        <v>36</v>
      </c>
      <c r="B2" s="529" t="s">
        <v>1</v>
      </c>
      <c r="C2" s="529"/>
      <c r="D2" s="529"/>
      <c r="E2" s="530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563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564"/>
      <c r="B4" s="32" t="s">
        <v>7</v>
      </c>
      <c r="C4" s="5" t="s">
        <v>8</v>
      </c>
      <c r="D4" s="5" t="s">
        <v>9</v>
      </c>
      <c r="E4" s="34" t="s">
        <v>10</v>
      </c>
      <c r="F4" s="565" t="s">
        <v>11</v>
      </c>
      <c r="G4" s="566"/>
      <c r="H4" s="565" t="s">
        <v>12</v>
      </c>
      <c r="I4" s="567"/>
      <c r="J4" s="568" t="s">
        <v>13</v>
      </c>
      <c r="K4" s="569"/>
      <c r="L4" s="568" t="s">
        <v>14</v>
      </c>
      <c r="M4" s="570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4"/>
      <c r="G84" s="395"/>
      <c r="H84" s="74"/>
      <c r="I84" s="395"/>
      <c r="J84" s="393"/>
      <c r="K84" s="395"/>
      <c r="L84" s="393"/>
      <c r="M84" s="396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4"/>
      <c r="G97" s="395"/>
      <c r="H97" s="74"/>
      <c r="I97" s="395"/>
      <c r="J97" s="393"/>
      <c r="K97" s="395"/>
      <c r="L97" s="393"/>
      <c r="M97" s="396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2019-11-07T18:16:01Z</cp:lastPrinted>
  <dcterms:created xsi:type="dcterms:W3CDTF">2007-02-21T01:58:10Z</dcterms:created>
  <dcterms:modified xsi:type="dcterms:W3CDTF">2020-11-17T22:04:12Z</dcterms:modified>
</cp:coreProperties>
</file>